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ODOR\Documents\HAT Footy Tipping\2024\results\"/>
    </mc:Choice>
  </mc:AlternateContent>
  <xr:revisionPtr revIDLastSave="0" documentId="13_ncr:1_{61116D8E-3F10-4EF1-8543-EEC2ABD560E1}" xr6:coauthVersionLast="47" xr6:coauthVersionMax="47" xr10:uidLastSave="{00000000-0000-0000-0000-000000000000}"/>
  <bookViews>
    <workbookView xWindow="-38510" yWindow="-100" windowWidth="38620" windowHeight="21220" xr2:uid="{8A071D0E-518D-419D-91B3-3E24B592F0E0}"/>
  </bookViews>
  <sheets>
    <sheet name="Results" sheetId="1" r:id="rId1"/>
    <sheet name="PowerTipping" sheetId="51" r:id="rId2"/>
    <sheet name="GroupResults" sheetId="54" r:id="rId3"/>
    <sheet name="Stats" sheetId="39" r:id="rId4"/>
    <sheet name="Hot Tip Teams Used" sheetId="17" r:id="rId5"/>
    <sheet name="Hot Tip Teams Remaining" sheetId="62" r:id="rId6"/>
    <sheet name="Groups" sheetId="28" state="hidden" r:id="rId7"/>
    <sheet name="zTippingResultsByGroup" sheetId="58" state="hidden" r:id="rId8"/>
    <sheet name="TeamLadderPositions2" sheetId="43" state="hidden" r:id="rId9"/>
    <sheet name="LadderRoundByRound" sheetId="44" r:id="rId10"/>
    <sheet name="GroupMemberships" sheetId="29" state="hidden" r:id="rId11"/>
    <sheet name="ThisRoundNum2" sheetId="60" state="hidden" r:id="rId12"/>
    <sheet name="RoundTips" sheetId="30" state="hidden" r:id="rId13"/>
    <sheet name="Matches" sheetId="27" state="hidden" r:id="rId14"/>
    <sheet name="Scratchpad" sheetId="37" state="hidden" r:id="rId15"/>
    <sheet name="TeamLadderPositions (2)" sheetId="24" state="hidden" r:id="rId16"/>
    <sheet name="zInvalidWildcards" sheetId="26" state="hidden" r:id="rId17"/>
    <sheet name="zInvalidTips" sheetId="25" state="hidden" r:id="rId18"/>
    <sheet name="zHotTipResetRound" sheetId="20" state="hidden" r:id="rId19"/>
    <sheet name="Options" sheetId="7" state="hidden" r:id="rId20"/>
    <sheet name="zTippingResultsByQuarter" sheetId="42" state="hidden" r:id="rId21"/>
    <sheet name="zTippingResultsByTeamFollowed" sheetId="46" state="hidden" r:id="rId22"/>
    <sheet name="zInvalidHotTips" sheetId="14" state="hidden" r:id="rId23"/>
    <sheet name="zTippingResults" sheetId="6" state="hidden" r:id="rId24"/>
    <sheet name="Matches (2)" sheetId="45" state="hidden" r:id="rId25"/>
    <sheet name="zTippingResultsThisRound" sheetId="8" state="hidden" r:id="rId26"/>
    <sheet name="zHotTipSurvivors" sheetId="16" state="hidden" r:id="rId27"/>
    <sheet name="zHotTipSurvivorsPreviousRound" sheetId="13" state="hidden" r:id="rId28"/>
    <sheet name="zHotTipTeamsUsed" sheetId="18" state="hidden" r:id="rId29"/>
    <sheet name="Tippers" sheetId="23" state="hidden" r:id="rId30"/>
    <sheet name="TipperLadderPositions" sheetId="22" state="hidden" r:id="rId31"/>
    <sheet name="zTippingResultsPower" sheetId="50" state="hidden" r:id="rId32"/>
    <sheet name="zTippingResultsByRegion" sheetId="47" state="hidden" r:id="rId33"/>
    <sheet name="zTippingResultsByGender" sheetId="48" state="hidden" r:id="rId34"/>
    <sheet name="zLadder10yr" sheetId="49" state="hidden" r:id="rId35"/>
    <sheet name="zTippingResultsWinnerThisRound" sheetId="19" state="hidden" r:id="rId36"/>
    <sheet name="Teams" sheetId="3" state="hidden" r:id="rId37"/>
    <sheet name="zTippingResultsWinnerThisRoundP" sheetId="59" state="hidden" r:id="rId38"/>
    <sheet name="Sheet1" sheetId="56" state="hidden" r:id="rId39"/>
    <sheet name="Sheet3" sheetId="57" state="hidden" r:id="rId40"/>
  </sheets>
  <definedNames>
    <definedName name="_xlnm._FilterDatabase" localSheetId="2" hidden="1">GroupResults!$B$13:$AT$63</definedName>
    <definedName name="_xlnm._FilterDatabase" localSheetId="1" hidden="1">PowerTipping!$A$9:$U$240</definedName>
    <definedName name="_xlnm._FilterDatabase" localSheetId="0" hidden="1">Results!$A$10:$AM$241</definedName>
    <definedName name="_xlcn.WorksheetConnection_Round16ResultsCalc.xlsxMatches" hidden="1">Matches[]</definedName>
    <definedName name="_xlcn.WorksheetConnection_Round16ResultsCalc.xlsxRoundTips" hidden="1">RoundTips[]</definedName>
    <definedName name="_xlcn.WorksheetConnection_Round16ResultsCalc.xlsxTeams" hidden="1">Teams</definedName>
    <definedName name="_xlcn.WorksheetConnection_Round16ResultsCalc.xlsxTipperLadderPositions" hidden="1">TipperLadderPositions[]</definedName>
    <definedName name="_xlcn.WorksheetConnection_Round16ResultsCalc.xlsxTippers" hidden="1">Tippers[]</definedName>
    <definedName name="ExternalData_1" localSheetId="15" hidden="1">'TeamLadderPositions (2)'!$A$1:$E$27</definedName>
    <definedName name="ExternalData_1" localSheetId="30" hidden="1">TipperLadderPositions!$A$1:$F$376</definedName>
    <definedName name="ExternalData_1" localSheetId="27" hidden="1">zHotTipSurvivorsPreviousRound!$A$1:$D$32</definedName>
    <definedName name="ExternalData_1" localSheetId="28" hidden="1">zHotTipTeamsUsed!$A$1:$E$432</definedName>
    <definedName name="ExternalData_1" localSheetId="23" hidden="1">zTippingResults!$A$1:$T$189</definedName>
    <definedName name="ExternalData_1" localSheetId="7" hidden="1">zTippingResultsByGroup!$A$1:$AB$173</definedName>
    <definedName name="ExternalData_1" localSheetId="32" hidden="1">zTippingResultsByRegion!$A$1:$C$3</definedName>
    <definedName name="ExternalData_1" localSheetId="25" hidden="1">zTippingResultsThisRound!$A$1:$I$189</definedName>
    <definedName name="ExternalData_1" localSheetId="35" hidden="1">zTippingResultsWinnerThisRound!$A$1:$H$2</definedName>
    <definedName name="ExternalData_1" localSheetId="37" hidden="1">zTippingResultsWinnerThisRoundP!$A$1:$H$2</definedName>
    <definedName name="ExternalData_2" localSheetId="19" hidden="1">Options!$A$1:$F$5</definedName>
    <definedName name="ExternalData_2" localSheetId="29" hidden="1">Tippers!$A$1:$AG$191</definedName>
    <definedName name="ExternalData_2" localSheetId="26" hidden="1">zHotTipSurvivors!$A$1:$D$28</definedName>
    <definedName name="ExternalData_2" localSheetId="22" hidden="1">zInvalidHotTips!$A$1:$H$2</definedName>
    <definedName name="ExternalData_2" localSheetId="17" hidden="1">zInvalidTips!$A$1:$L$2</definedName>
    <definedName name="ExternalData_2" localSheetId="34" hidden="1">zLadder10yr!$A$1:$K$19</definedName>
    <definedName name="ExternalData_2" localSheetId="33" hidden="1">zTippingResultsByGender!$A$1:$C$3</definedName>
    <definedName name="ExternalData_2" localSheetId="20" hidden="1">zTippingResultsByQuarter!$A$1:$G$189</definedName>
    <definedName name="ExternalData_3" localSheetId="18" hidden="1">zHotTipResetRound!$A$1:$A$2</definedName>
    <definedName name="ExternalData_3" localSheetId="16" hidden="1">zInvalidWildcards!$A$1:$F$2</definedName>
    <definedName name="ExternalData_3" localSheetId="21" hidden="1">zTippingResultsByTeamFollowed!$A$1:$C$18</definedName>
    <definedName name="ExternalData_4" localSheetId="13" hidden="1">Matches!$A$1:$AC$10</definedName>
    <definedName name="ExternalData_4" localSheetId="8">TeamLadderPositions2!#REF!</definedName>
    <definedName name="ExternalData_5" localSheetId="6" hidden="1">Groups!$A$1:$E$24</definedName>
    <definedName name="ExternalData_5" localSheetId="8" hidden="1">TeamLadderPositions2!$A$1:$E$27</definedName>
    <definedName name="ExternalData_6" localSheetId="24" hidden="1">'Matches (2)'!$A$1:$Q$208</definedName>
    <definedName name="ExternalData_6" localSheetId="31" hidden="1">zTippingResultsPower!$A$1:$M$189</definedName>
    <definedName name="ExternalData_7" localSheetId="12" hidden="1">'RoundTips'!$A$1:$T$191</definedName>
    <definedName name="ExternalData_8" localSheetId="11" hidden="1">ThisRoundNum2!$A$1:$A$2</definedName>
    <definedName name="FirstRow" localSheetId="7">GroupResults!$C$8</definedName>
    <definedName name="FirstRow">GroupResults!$C$8</definedName>
    <definedName name="GroupID" localSheetId="7">GroupResults!$C$7</definedName>
    <definedName name="GroupID">GroupResults!$C$7</definedName>
    <definedName name="HotTipResetRound">Results!$E$2</definedName>
    <definedName name="InTheMoneyRank" localSheetId="2">GroupResults!$B$2</definedName>
    <definedName name="InTheMoneyRank" localSheetId="1">PowerTipping!$A$2</definedName>
    <definedName name="InTheMoneyRank" localSheetId="7">Results!$A$2</definedName>
    <definedName name="InTheMoneyRank">Results!$A$2</definedName>
    <definedName name="PaidRoundNum">Results!$C$2</definedName>
    <definedName name="_xlnm.Print_Area" localSheetId="2">GroupResults!$B$6:$AT$63</definedName>
    <definedName name="_xlnm.Print_Titles" localSheetId="2">GroupResults!$6:$13</definedName>
    <definedName name="_xlnm.Print_Titles" localSheetId="1">PowerTipping!$6:$9</definedName>
    <definedName name="_xlnm.Print_Titles" localSheetId="0">Results!$5:$10</definedName>
    <definedName name="TheRoundNum" localSheetId="2">Options[OptionValue]</definedName>
    <definedName name="TheRoundNum" localSheetId="1">Options[OptionValue]</definedName>
    <definedName name="TheRoundNum">Options[OptionValue]</definedName>
    <definedName name="ThisRoundNum">Results!$B$2</definedName>
    <definedName name="WinnerMustBePaid">Results!$D$2</definedName>
    <definedName name="WinnerThisRoundMsg">Results!$A$3</definedName>
    <definedName name="WinnerThisRoundPaidMsg">Results!$A$4</definedName>
    <definedName name="WinnerTipperIDs">Results!$F$2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ppers" name="Tippers" connection="WorksheetConnection_Round 16 Results Calc.xlsx!Tippers"/>
          <x15:modelTable id="TipperLadderPositions" name="TipperLadderPositions" connection="WorksheetConnection_Round 16 Results Calc.xlsx!TipperLadderPositions"/>
          <x15:modelTable id="Teams" name="Teams" connection="WorksheetConnection_Round 16 Results Calc.xlsx!Teams"/>
          <x15:modelTable id="RoundTips" name="RoundTips" connection="WorksheetConnection_Round 16 Results Calc.xlsx!RoundTips"/>
          <x15:modelTable id="Matches" name="Matches" connection="WorksheetConnection_Round 16 Results Calc.xlsx!Matches"/>
        </x15:modelTables>
        <x15:modelRelationships>
          <x15:modelRelationship fromTable="RoundTips" fromColumn="TipperID" toTable="Tippers" toColumn="TipperID"/>
          <x15:modelRelationship fromTable="TipperLadderPositions" fromColumn="TipperID" toTable="Tippers" toColumn="TipperID"/>
          <x15:modelRelationship fromTable="Matches" fromColumn="Team1ID" toTable="Teams" toColumn="TeamID"/>
        </x15:modelRelationships>
      </x15:dataModel>
    </ext>
  </extLst>
</workbook>
</file>

<file path=xl/calcChain.xml><?xml version="1.0" encoding="utf-8"?>
<calcChain xmlns="http://schemas.openxmlformats.org/spreadsheetml/2006/main">
  <c r="F2" i="18" l="1"/>
  <c r="F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E7" i="54" l="1" a="1"/>
  <c r="E7" i="54" s="1"/>
  <c r="C7" i="54" s="1"/>
  <c r="T134" i="54"/>
  <c r="T133" i="54"/>
  <c r="T132" i="54"/>
  <c r="T131" i="54"/>
  <c r="T130" i="54"/>
  <c r="T129" i="54"/>
  <c r="T128" i="54"/>
  <c r="T127" i="54"/>
  <c r="T126" i="54"/>
  <c r="T125" i="54"/>
  <c r="T124" i="54"/>
  <c r="T123" i="54"/>
  <c r="T122" i="54"/>
  <c r="T121" i="54"/>
  <c r="T120" i="54"/>
  <c r="T119" i="54"/>
  <c r="T118" i="54"/>
  <c r="T117" i="54"/>
  <c r="T116" i="54"/>
  <c r="T115" i="54"/>
  <c r="T114" i="54"/>
  <c r="T113" i="54"/>
  <c r="T112" i="54"/>
  <c r="T111" i="54"/>
  <c r="T110" i="54"/>
  <c r="T109" i="54"/>
  <c r="T108" i="54"/>
  <c r="T107" i="54"/>
  <c r="T106" i="54"/>
  <c r="T105" i="54"/>
  <c r="T104" i="54"/>
  <c r="T103" i="54"/>
  <c r="T102" i="54"/>
  <c r="T101" i="54"/>
  <c r="T100" i="54"/>
  <c r="T99" i="54"/>
  <c r="T98" i="54"/>
  <c r="T97" i="54"/>
  <c r="T96" i="54"/>
  <c r="T95" i="54"/>
  <c r="T94" i="54"/>
  <c r="T93" i="54"/>
  <c r="T92" i="54"/>
  <c r="T91" i="54"/>
  <c r="T90" i="54"/>
  <c r="T89" i="54"/>
  <c r="T88" i="54"/>
  <c r="T87" i="54"/>
  <c r="T86" i="54"/>
  <c r="T85" i="54"/>
  <c r="T84" i="54"/>
  <c r="T83" i="54"/>
  <c r="T82" i="54"/>
  <c r="T81" i="54"/>
  <c r="T80" i="54"/>
  <c r="T79" i="54"/>
  <c r="T78" i="54"/>
  <c r="T77" i="54"/>
  <c r="T76" i="54"/>
  <c r="T75" i="54"/>
  <c r="T74" i="54"/>
  <c r="T73" i="54"/>
  <c r="T72" i="54"/>
  <c r="T71" i="54"/>
  <c r="T70" i="54"/>
  <c r="T69" i="54"/>
  <c r="T68" i="54"/>
  <c r="T67" i="54"/>
  <c r="T66" i="54"/>
  <c r="T65" i="54"/>
  <c r="T64" i="54"/>
  <c r="A14" i="54" a="1"/>
  <c r="A14" i="54" s="1"/>
  <c r="B6" i="54" l="1"/>
  <c r="AH11" i="54"/>
  <c r="AB11" i="54"/>
  <c r="K11" i="54"/>
  <c r="N11" i="54"/>
  <c r="O11" i="54"/>
  <c r="D11" i="54"/>
  <c r="AA11" i="54"/>
  <c r="X11" i="54"/>
  <c r="Y11" i="54"/>
  <c r="Z11" i="54"/>
  <c r="V11" i="54"/>
  <c r="U11" i="54"/>
  <c r="W11" i="54"/>
  <c r="B11" i="54"/>
  <c r="K8" i="54"/>
  <c r="C8" i="54"/>
  <c r="J14" i="54" s="1"/>
  <c r="J15" i="54" s="1"/>
  <c r="J16" i="54" s="1"/>
  <c r="J17" i="54" s="1"/>
  <c r="J18" i="54" s="1"/>
  <c r="J19" i="54" s="1"/>
  <c r="J20" i="54" s="1"/>
  <c r="J21" i="54" s="1"/>
  <c r="J22" i="54" s="1"/>
  <c r="J23" i="54" s="1"/>
  <c r="J24" i="54" s="1"/>
  <c r="J25" i="54" s="1"/>
  <c r="J26" i="54" s="1"/>
  <c r="J27" i="54" s="1"/>
  <c r="J28" i="54" s="1"/>
  <c r="J29" i="54" s="1"/>
  <c r="J30" i="54" s="1"/>
  <c r="J31" i="54" s="1"/>
  <c r="J32" i="54" s="1"/>
  <c r="J33" i="54" s="1"/>
  <c r="J34" i="54" s="1"/>
  <c r="J35" i="54" s="1"/>
  <c r="J36" i="54" s="1"/>
  <c r="J37" i="54" s="1"/>
  <c r="J38" i="54" s="1"/>
  <c r="J39" i="54" s="1"/>
  <c r="J40" i="54" s="1"/>
  <c r="J41" i="54" s="1"/>
  <c r="J42" i="54" s="1"/>
  <c r="J43" i="54" s="1"/>
  <c r="J44" i="54" s="1"/>
  <c r="J45" i="54" s="1"/>
  <c r="J46" i="54" s="1"/>
  <c r="J47" i="54" s="1"/>
  <c r="J48" i="54" s="1"/>
  <c r="J49" i="54" s="1"/>
  <c r="J50" i="54" s="1"/>
  <c r="J51" i="54" s="1"/>
  <c r="J52" i="54" s="1"/>
  <c r="J53" i="54" s="1"/>
  <c r="J54" i="54" s="1"/>
  <c r="J55" i="54" s="1"/>
  <c r="J56" i="54" s="1"/>
  <c r="J57" i="54" s="1"/>
  <c r="J58" i="54" s="1"/>
  <c r="J59" i="54" s="1"/>
  <c r="J60" i="54" s="1"/>
  <c r="J61" i="54" s="1"/>
  <c r="J62" i="54" s="1"/>
  <c r="J63" i="54" s="1"/>
  <c r="B2" i="54"/>
  <c r="B63" i="54" l="1" a="1"/>
  <c r="B63" i="54" s="1"/>
  <c r="B55" i="54" a="1"/>
  <c r="B55" i="54" s="1"/>
  <c r="B47" i="54" a="1"/>
  <c r="B47" i="54" s="1"/>
  <c r="B39" i="54" a="1"/>
  <c r="B39" i="54" s="1"/>
  <c r="B62" i="54" a="1"/>
  <c r="B62" i="54" s="1"/>
  <c r="B54" i="54" a="1"/>
  <c r="B54" i="54" s="1"/>
  <c r="B46" i="54" a="1"/>
  <c r="B46" i="54" s="1"/>
  <c r="B38" i="54" a="1"/>
  <c r="B38" i="54" s="1"/>
  <c r="B61" i="54" a="1"/>
  <c r="B61" i="54" s="1"/>
  <c r="B53" i="54" a="1"/>
  <c r="B53" i="54" s="1"/>
  <c r="B45" i="54" a="1"/>
  <c r="B45" i="54" s="1"/>
  <c r="B37" i="54" a="1"/>
  <c r="B37" i="54" s="1"/>
  <c r="B60" i="54" a="1"/>
  <c r="B60" i="54" s="1"/>
  <c r="B52" i="54" a="1"/>
  <c r="B52" i="54" s="1"/>
  <c r="B44" i="54" a="1"/>
  <c r="B44" i="54" s="1"/>
  <c r="B36" i="54" a="1"/>
  <c r="B36" i="54" s="1"/>
  <c r="B59" i="54" a="1"/>
  <c r="B59" i="54" s="1"/>
  <c r="B51" i="54" a="1"/>
  <c r="B51" i="54" s="1"/>
  <c r="B43" i="54" a="1"/>
  <c r="B43" i="54" s="1"/>
  <c r="B35" i="54" a="1"/>
  <c r="B35" i="54" s="1"/>
  <c r="B58" i="54" a="1"/>
  <c r="B58" i="54" s="1"/>
  <c r="B50" i="54" a="1"/>
  <c r="B50" i="54" s="1"/>
  <c r="B42" i="54" a="1"/>
  <c r="B42" i="54" s="1"/>
  <c r="B34" i="54" a="1"/>
  <c r="B34" i="54" s="1"/>
  <c r="B57" i="54" a="1"/>
  <c r="B57" i="54" s="1"/>
  <c r="B49" i="54" a="1"/>
  <c r="B49" i="54" s="1"/>
  <c r="B41" i="54" a="1"/>
  <c r="B41" i="54" s="1"/>
  <c r="B33" i="54" a="1"/>
  <c r="B33" i="54" s="1"/>
  <c r="B56" i="54" a="1"/>
  <c r="B56" i="54" s="1"/>
  <c r="B48" i="54" a="1"/>
  <c r="B48" i="54" s="1"/>
  <c r="B40" i="54" a="1"/>
  <c r="B40" i="54" s="1"/>
  <c r="B32" i="54" a="1"/>
  <c r="B32" i="54" s="1"/>
  <c r="B16" i="54" a="1"/>
  <c r="B16" i="54" s="1"/>
  <c r="B17" i="54" a="1"/>
  <c r="B17" i="54" s="1"/>
  <c r="B24" i="54" a="1"/>
  <c r="B24" i="54" s="1"/>
  <c r="D62" i="54" a="1"/>
  <c r="D62" i="54" s="1"/>
  <c r="B25" i="54" a="1"/>
  <c r="B25" i="54" s="1"/>
  <c r="D54" i="54" a="1"/>
  <c r="D54" i="54" s="1"/>
  <c r="B18" i="54" a="1"/>
  <c r="B18" i="54" s="1"/>
  <c r="B26" i="54" a="1"/>
  <c r="B26" i="54" s="1"/>
  <c r="D46" i="54" a="1"/>
  <c r="D46" i="54" s="1"/>
  <c r="B19" i="54" a="1"/>
  <c r="B19" i="54" s="1"/>
  <c r="B27" i="54" a="1"/>
  <c r="B27" i="54" s="1"/>
  <c r="D38" i="54" a="1"/>
  <c r="D38" i="54" s="1"/>
  <c r="B20" i="54" a="1"/>
  <c r="B20" i="54" s="1"/>
  <c r="B28" i="54" a="1"/>
  <c r="B28" i="54" s="1"/>
  <c r="D30" i="54" a="1"/>
  <c r="D30" i="54" s="1"/>
  <c r="B21" i="54" a="1"/>
  <c r="B21" i="54" s="1"/>
  <c r="B29" i="54" a="1"/>
  <c r="B29" i="54" s="1"/>
  <c r="D22" i="54" a="1"/>
  <c r="D22" i="54" s="1"/>
  <c r="B14" i="54" a="1"/>
  <c r="B14" i="54" s="1"/>
  <c r="B22" i="54" a="1"/>
  <c r="B22" i="54" s="1"/>
  <c r="B30" i="54" a="1"/>
  <c r="B30" i="54" s="1"/>
  <c r="B15" i="54" a="1"/>
  <c r="B15" i="54" s="1"/>
  <c r="B23" i="54" a="1"/>
  <c r="B23" i="54" s="1"/>
  <c r="B31" i="54" a="1"/>
  <c r="B31" i="54" s="1"/>
  <c r="D61" i="54" a="1"/>
  <c r="D61" i="54" s="1"/>
  <c r="D53" i="54" a="1"/>
  <c r="D53" i="54" s="1"/>
  <c r="D45" i="54" a="1"/>
  <c r="D45" i="54" s="1"/>
  <c r="D37" i="54" a="1"/>
  <c r="D37" i="54" s="1"/>
  <c r="D29" i="54" a="1"/>
  <c r="D29" i="54" s="1"/>
  <c r="D21" i="54" a="1"/>
  <c r="D21" i="54" s="1"/>
  <c r="D60" i="54" a="1"/>
  <c r="D60" i="54" s="1"/>
  <c r="D52" i="54" a="1"/>
  <c r="D52" i="54" s="1"/>
  <c r="D44" i="54" a="1"/>
  <c r="D44" i="54" s="1"/>
  <c r="D36" i="54" a="1"/>
  <c r="D36" i="54" s="1"/>
  <c r="D28" i="54" a="1"/>
  <c r="D28" i="54" s="1"/>
  <c r="D20" i="54" a="1"/>
  <c r="D20" i="54" s="1"/>
  <c r="D59" i="54" a="1"/>
  <c r="D59" i="54" s="1"/>
  <c r="D51" i="54" a="1"/>
  <c r="D51" i="54" s="1"/>
  <c r="D43" i="54" a="1"/>
  <c r="D43" i="54" s="1"/>
  <c r="D35" i="54" a="1"/>
  <c r="D35" i="54" s="1"/>
  <c r="D27" i="54" a="1"/>
  <c r="D27" i="54" s="1"/>
  <c r="D19" i="54" a="1"/>
  <c r="D19" i="54" s="1"/>
  <c r="D58" i="54" a="1"/>
  <c r="D58" i="54" s="1"/>
  <c r="D50" i="54" a="1"/>
  <c r="D50" i="54" s="1"/>
  <c r="D42" i="54" a="1"/>
  <c r="D42" i="54" s="1"/>
  <c r="D34" i="54" a="1"/>
  <c r="D34" i="54" s="1"/>
  <c r="D26" i="54" a="1"/>
  <c r="D26" i="54" s="1"/>
  <c r="D18" i="54" a="1"/>
  <c r="D18" i="54" s="1"/>
  <c r="D57" i="54" a="1"/>
  <c r="D57" i="54" s="1"/>
  <c r="D49" i="54" a="1"/>
  <c r="D49" i="54" s="1"/>
  <c r="D41" i="54" a="1"/>
  <c r="D41" i="54" s="1"/>
  <c r="D33" i="54" a="1"/>
  <c r="D33" i="54" s="1"/>
  <c r="D25" i="54" a="1"/>
  <c r="D25" i="54" s="1"/>
  <c r="D17" i="54" a="1"/>
  <c r="D17" i="54" s="1"/>
  <c r="D56" i="54" a="1"/>
  <c r="D56" i="54" s="1"/>
  <c r="D48" i="54" a="1"/>
  <c r="D48" i="54" s="1"/>
  <c r="D40" i="54" a="1"/>
  <c r="D40" i="54" s="1"/>
  <c r="D32" i="54" a="1"/>
  <c r="D32" i="54" s="1"/>
  <c r="D24" i="54" a="1"/>
  <c r="D24" i="54" s="1"/>
  <c r="D16" i="54" a="1"/>
  <c r="D16" i="54" s="1"/>
  <c r="D63" i="54" a="1"/>
  <c r="D63" i="54" s="1"/>
  <c r="D55" i="54" a="1"/>
  <c r="D55" i="54" s="1"/>
  <c r="D47" i="54" a="1"/>
  <c r="D47" i="54" s="1"/>
  <c r="D39" i="54" a="1"/>
  <c r="D39" i="54" s="1"/>
  <c r="D31" i="54" a="1"/>
  <c r="D31" i="54" s="1"/>
  <c r="D23" i="54" a="1"/>
  <c r="D23" i="54" s="1"/>
  <c r="D15" i="54" a="1"/>
  <c r="D15" i="54" s="1"/>
  <c r="D14" i="54" a="1"/>
  <c r="D14" i="54" s="1"/>
  <c r="K63" i="54" a="1"/>
  <c r="K63" i="54" s="1"/>
  <c r="K62" i="54" a="1"/>
  <c r="K62" i="54" s="1"/>
  <c r="K54" i="54" a="1"/>
  <c r="K54" i="54" s="1"/>
  <c r="K46" i="54" a="1"/>
  <c r="K46" i="54" s="1"/>
  <c r="K38" i="54" a="1"/>
  <c r="K38" i="54" s="1"/>
  <c r="K30" i="54" a="1"/>
  <c r="K30" i="54" s="1"/>
  <c r="K22" i="54" a="1"/>
  <c r="K22" i="54" s="1"/>
  <c r="K61" i="54" a="1"/>
  <c r="K61" i="54" s="1"/>
  <c r="K53" i="54" a="1"/>
  <c r="K53" i="54" s="1"/>
  <c r="K45" i="54" a="1"/>
  <c r="K45" i="54" s="1"/>
  <c r="K37" i="54" a="1"/>
  <c r="K37" i="54" s="1"/>
  <c r="K29" i="54" a="1"/>
  <c r="K29" i="54" s="1"/>
  <c r="K21" i="54" a="1"/>
  <c r="K21" i="54" s="1"/>
  <c r="K60" i="54" a="1"/>
  <c r="K60" i="54" s="1"/>
  <c r="K52" i="54" a="1"/>
  <c r="K52" i="54" s="1"/>
  <c r="K44" i="54" a="1"/>
  <c r="K44" i="54" s="1"/>
  <c r="K36" i="54" a="1"/>
  <c r="K36" i="54" s="1"/>
  <c r="K28" i="54" a="1"/>
  <c r="K28" i="54" s="1"/>
  <c r="K20" i="54" a="1"/>
  <c r="K20" i="54" s="1"/>
  <c r="K59" i="54" a="1"/>
  <c r="K59" i="54" s="1"/>
  <c r="K51" i="54" a="1"/>
  <c r="K51" i="54" s="1"/>
  <c r="K43" i="54" a="1"/>
  <c r="K43" i="54" s="1"/>
  <c r="K35" i="54" a="1"/>
  <c r="K35" i="54" s="1"/>
  <c r="K27" i="54" a="1"/>
  <c r="K27" i="54" s="1"/>
  <c r="K19" i="54" a="1"/>
  <c r="K19" i="54" s="1"/>
  <c r="K58" i="54" a="1"/>
  <c r="K58" i="54" s="1"/>
  <c r="K50" i="54" a="1"/>
  <c r="K50" i="54" s="1"/>
  <c r="K42" i="54" a="1"/>
  <c r="K42" i="54" s="1"/>
  <c r="K34" i="54" a="1"/>
  <c r="K34" i="54" s="1"/>
  <c r="K26" i="54" a="1"/>
  <c r="K26" i="54" s="1"/>
  <c r="K18" i="54" a="1"/>
  <c r="K18" i="54" s="1"/>
  <c r="K57" i="54" a="1"/>
  <c r="K57" i="54" s="1"/>
  <c r="K49" i="54" a="1"/>
  <c r="K49" i="54" s="1"/>
  <c r="K41" i="54" a="1"/>
  <c r="K41" i="54" s="1"/>
  <c r="K33" i="54" a="1"/>
  <c r="K33" i="54" s="1"/>
  <c r="K25" i="54" a="1"/>
  <c r="K25" i="54" s="1"/>
  <c r="K17" i="54" a="1"/>
  <c r="K17" i="54" s="1"/>
  <c r="K56" i="54" a="1"/>
  <c r="K56" i="54" s="1"/>
  <c r="K48" i="54" a="1"/>
  <c r="K48" i="54" s="1"/>
  <c r="K40" i="54" a="1"/>
  <c r="K40" i="54" s="1"/>
  <c r="K32" i="54" a="1"/>
  <c r="K32" i="54" s="1"/>
  <c r="K24" i="54" a="1"/>
  <c r="K24" i="54" s="1"/>
  <c r="K16" i="54" a="1"/>
  <c r="K16" i="54" s="1"/>
  <c r="K55" i="54" a="1"/>
  <c r="K55" i="54" s="1"/>
  <c r="K47" i="54" a="1"/>
  <c r="K47" i="54" s="1"/>
  <c r="K39" i="54" a="1"/>
  <c r="K39" i="54" s="1"/>
  <c r="K31" i="54" a="1"/>
  <c r="K31" i="54" s="1"/>
  <c r="K23" i="54" a="1"/>
  <c r="K23" i="54" s="1"/>
  <c r="K15" i="54" a="1"/>
  <c r="K15" i="54" s="1"/>
  <c r="K14" i="54" a="1"/>
  <c r="K14" i="54" s="1"/>
  <c r="B2" i="37" a="1"/>
  <c r="B2" i="37" s="1"/>
  <c r="G2" i="37" a="1"/>
  <c r="G2" i="37" s="1"/>
  <c r="F2" i="37" a="1"/>
  <c r="F2" i="37" s="1"/>
  <c r="D2" i="37" a="1"/>
  <c r="D2" i="37" s="1"/>
  <c r="C2" i="37" a="1"/>
  <c r="C2" i="37" s="1"/>
  <c r="L16" i="54" l="1"/>
  <c r="L50" i="54"/>
  <c r="L37" i="54"/>
  <c r="L24" i="54"/>
  <c r="L58" i="54"/>
  <c r="L45" i="54"/>
  <c r="L19" i="54"/>
  <c r="L53" i="54"/>
  <c r="L40" i="54"/>
  <c r="L27" i="54"/>
  <c r="L61" i="54"/>
  <c r="L48" i="54"/>
  <c r="L35" i="54"/>
  <c r="L22" i="54"/>
  <c r="L56" i="54"/>
  <c r="L43" i="54"/>
  <c r="T43" i="54" s="1"/>
  <c r="L30" i="54"/>
  <c r="L17" i="54"/>
  <c r="L51" i="54"/>
  <c r="L38" i="54"/>
  <c r="L25" i="54"/>
  <c r="L59" i="54"/>
  <c r="L46" i="54"/>
  <c r="L33" i="54"/>
  <c r="L20" i="54"/>
  <c r="L54" i="54"/>
  <c r="L42" i="54"/>
  <c r="L14" i="54"/>
  <c r="L41" i="54"/>
  <c r="L28" i="54"/>
  <c r="L62" i="54"/>
  <c r="L29" i="54"/>
  <c r="L15" i="54"/>
  <c r="L49" i="54"/>
  <c r="L36" i="54"/>
  <c r="L63" i="54"/>
  <c r="L23" i="54"/>
  <c r="L57" i="54"/>
  <c r="L44" i="54"/>
  <c r="L31" i="54"/>
  <c r="L18" i="54"/>
  <c r="L52" i="54"/>
  <c r="L55" i="54"/>
  <c r="L39" i="54"/>
  <c r="L26" i="54"/>
  <c r="L60" i="54"/>
  <c r="L47" i="54"/>
  <c r="L34" i="54"/>
  <c r="L21" i="54"/>
  <c r="L32" i="54"/>
  <c r="AL2" i="54" a="1"/>
  <c r="AL2" i="54" s="1"/>
  <c r="AI14" i="54" a="1"/>
  <c r="AD14" i="54" a="1"/>
  <c r="AD14" i="54" s="1"/>
  <c r="AE14" i="54" a="1"/>
  <c r="AE14" i="54" s="1"/>
  <c r="A2" i="37"/>
  <c r="H2" i="37" a="1"/>
  <c r="H2" i="37" s="1"/>
  <c r="A10" i="37"/>
  <c r="A4" i="37"/>
  <c r="A3" i="37"/>
  <c r="A9" i="37"/>
  <c r="A8" i="37"/>
  <c r="A7" i="37"/>
  <c r="A6" i="37"/>
  <c r="A5" i="37"/>
  <c r="AA41" i="54" l="1" a="1"/>
  <c r="AA41" i="54" s="1"/>
  <c r="T41" i="54"/>
  <c r="AH35" i="54" a="1"/>
  <c r="AH35" i="54" s="1"/>
  <c r="AB22" i="54" a="1"/>
  <c r="AB22" i="54" s="1"/>
  <c r="U39" i="54" a="1"/>
  <c r="U39" i="54" s="1"/>
  <c r="AH48" i="54" a="1"/>
  <c r="AH48" i="54" s="1"/>
  <c r="T48" i="54"/>
  <c r="AA29" i="54" a="1"/>
  <c r="AA29" i="54" s="1"/>
  <c r="U55" i="54" a="1"/>
  <c r="U55" i="54" s="1"/>
  <c r="T55" i="54"/>
  <c r="AH42" i="54" a="1"/>
  <c r="AH42" i="54" s="1"/>
  <c r="T42" i="54"/>
  <c r="AH61" i="54" a="1"/>
  <c r="AH61" i="54" s="1"/>
  <c r="T61" i="54"/>
  <c r="AH52" i="54" a="1"/>
  <c r="AH52" i="54" s="1"/>
  <c r="T52" i="54"/>
  <c r="Z54" i="54" a="1"/>
  <c r="Z54" i="54" s="1"/>
  <c r="T54" i="54"/>
  <c r="Z27" i="54" a="1"/>
  <c r="Z27" i="54" s="1"/>
  <c r="AH18" i="54" a="1"/>
  <c r="AH18" i="54" s="1"/>
  <c r="AH20" i="54" a="1"/>
  <c r="AH20" i="54" s="1"/>
  <c r="AH40" i="54" a="1"/>
  <c r="AH40" i="54" s="1"/>
  <c r="T40" i="54"/>
  <c r="W34" i="54" a="1"/>
  <c r="W34" i="54" s="1"/>
  <c r="AB28" i="54" a="1"/>
  <c r="AB28" i="54" s="1"/>
  <c r="W31" i="54" a="1"/>
  <c r="W31" i="54" s="1"/>
  <c r="N33" i="54" a="1"/>
  <c r="N33" i="54" s="1"/>
  <c r="R53" i="54"/>
  <c r="T53" i="54"/>
  <c r="AB44" i="54" a="1"/>
  <c r="AB44" i="54" s="1"/>
  <c r="T44" i="54"/>
  <c r="R46" i="54"/>
  <c r="T46" i="54"/>
  <c r="U19" i="54" a="1"/>
  <c r="U19" i="54" s="1"/>
  <c r="U62" i="54" a="1"/>
  <c r="U62" i="54" s="1"/>
  <c r="T62" i="54"/>
  <c r="AB57" i="54" a="1"/>
  <c r="AB57" i="54" s="1"/>
  <c r="T57" i="54"/>
  <c r="R59" i="54"/>
  <c r="T59" i="54"/>
  <c r="AB45" i="54" a="1"/>
  <c r="AB45" i="54" s="1"/>
  <c r="T45" i="54"/>
  <c r="X23" i="54" a="1"/>
  <c r="X23" i="54" s="1"/>
  <c r="Y25" i="54" a="1"/>
  <c r="Y25" i="54" s="1"/>
  <c r="AH58" i="54" a="1"/>
  <c r="AH58" i="54" s="1"/>
  <c r="T58" i="54"/>
  <c r="U56" i="54" a="1"/>
  <c r="U56" i="54" s="1"/>
  <c r="T56" i="54"/>
  <c r="AH63" i="54" a="1"/>
  <c r="AH63" i="54" s="1"/>
  <c r="T63" i="54"/>
  <c r="AH38" i="54" a="1"/>
  <c r="AH38" i="54" s="1"/>
  <c r="AH24" i="54" a="1"/>
  <c r="AH24" i="54" s="1"/>
  <c r="AB36" i="54" a="1"/>
  <c r="AB36" i="54" s="1"/>
  <c r="AH51" i="54" a="1"/>
  <c r="AH51" i="54" s="1"/>
  <c r="T51" i="54"/>
  <c r="AH37" i="54" a="1"/>
  <c r="AH37" i="54" s="1"/>
  <c r="AB60" i="54" a="1"/>
  <c r="AB60" i="54" s="1"/>
  <c r="T60" i="54"/>
  <c r="AH32" i="54" a="1"/>
  <c r="AH32" i="54" s="1"/>
  <c r="AA49" i="54" a="1"/>
  <c r="AA49" i="54" s="1"/>
  <c r="T49" i="54"/>
  <c r="AH17" i="54" a="1"/>
  <c r="AH17" i="54" s="1"/>
  <c r="AH50" i="54" a="1"/>
  <c r="AH50" i="54" s="1"/>
  <c r="T50" i="54"/>
  <c r="AB47" i="54" a="1"/>
  <c r="AB47" i="54" s="1"/>
  <c r="T47" i="54"/>
  <c r="AH21" i="54" a="1"/>
  <c r="AH21" i="54" s="1"/>
  <c r="AH15" i="54" a="1"/>
  <c r="AH15" i="54" s="1"/>
  <c r="AH30" i="54" a="1"/>
  <c r="AH30" i="54" s="1"/>
  <c r="AH16" i="54" a="1"/>
  <c r="AH16" i="54" s="1"/>
  <c r="N38" i="54" a="1"/>
  <c r="N38" i="54" s="1"/>
  <c r="AB37" i="54" a="1"/>
  <c r="AB37" i="54" s="1"/>
  <c r="AH14" i="54" a="1"/>
  <c r="AH14" i="54" s="1"/>
  <c r="W15" i="54" a="1"/>
  <c r="W15" i="54" s="1"/>
  <c r="W63" i="54" a="1"/>
  <c r="W63" i="54" s="1"/>
  <c r="O36" i="54" a="1"/>
  <c r="O36" i="54" s="1"/>
  <c r="O49" i="54" a="1"/>
  <c r="O49" i="54" s="1"/>
  <c r="V20" i="54" a="1"/>
  <c r="V20" i="54" s="1"/>
  <c r="W48" i="54" a="1"/>
  <c r="W48" i="54" s="1"/>
  <c r="X51" i="54" a="1"/>
  <c r="X51" i="54" s="1"/>
  <c r="X48" i="54" a="1"/>
  <c r="X48" i="54" s="1"/>
  <c r="X50" i="54" a="1"/>
  <c r="X50" i="54" s="1"/>
  <c r="X37" i="54" a="1"/>
  <c r="X37" i="54" s="1"/>
  <c r="N36" i="54" a="1"/>
  <c r="N36" i="54" s="1"/>
  <c r="Y51" i="54" a="1"/>
  <c r="Y51" i="54" s="1"/>
  <c r="O33" i="54" a="1"/>
  <c r="O33" i="54" s="1"/>
  <c r="V38" i="54" a="1"/>
  <c r="V38" i="54" s="1"/>
  <c r="N39" i="54" a="1"/>
  <c r="N39" i="54" s="1"/>
  <c r="W51" i="54" a="1"/>
  <c r="W51" i="54" s="1"/>
  <c r="O18" i="54" a="1"/>
  <c r="O18" i="54" s="1"/>
  <c r="O50" i="54" a="1"/>
  <c r="O50" i="54" s="1"/>
  <c r="Z51" i="54" a="1"/>
  <c r="Z51" i="54" s="1"/>
  <c r="Z37" i="54" a="1"/>
  <c r="Z37" i="54" s="1"/>
  <c r="U51" i="54" a="1"/>
  <c r="U51" i="54" s="1"/>
  <c r="W20" i="54" a="1"/>
  <c r="W20" i="54" s="1"/>
  <c r="O20" i="54" a="1"/>
  <c r="O20" i="54" s="1"/>
  <c r="H52" i="54"/>
  <c r="N40" i="54" a="1"/>
  <c r="N40" i="54" s="1"/>
  <c r="V27" i="54" a="1"/>
  <c r="V27" i="54" s="1"/>
  <c r="AB51" i="54" a="1"/>
  <c r="AB51" i="54" s="1"/>
  <c r="O40" i="54" a="1"/>
  <c r="O40" i="54" s="1"/>
  <c r="W40" i="54" a="1"/>
  <c r="W40" i="54" s="1"/>
  <c r="AB18" i="54" a="1"/>
  <c r="AB18" i="54" s="1"/>
  <c r="X25" i="54" a="1"/>
  <c r="X25" i="54" s="1"/>
  <c r="AA18" i="54" a="1"/>
  <c r="AA18" i="54" s="1"/>
  <c r="AA61" i="54" a="1"/>
  <c r="AA61" i="54" s="1"/>
  <c r="O52" i="54" a="1"/>
  <c r="O52" i="54" s="1"/>
  <c r="N18" i="54" a="1"/>
  <c r="N18" i="54" s="1"/>
  <c r="W18" i="54" a="1"/>
  <c r="W18" i="54" s="1"/>
  <c r="Z18" i="54" a="1"/>
  <c r="Z18" i="54" s="1"/>
  <c r="N49" i="54" a="1"/>
  <c r="N49" i="54" s="1"/>
  <c r="X30" i="54" a="1"/>
  <c r="X30" i="54" s="1"/>
  <c r="Y30" i="54" a="1"/>
  <c r="Y30" i="54" s="1"/>
  <c r="AB30" i="54" a="1"/>
  <c r="AB30" i="54" s="1"/>
  <c r="N15" i="54" a="1"/>
  <c r="N15" i="54" s="1"/>
  <c r="V51" i="54" a="1"/>
  <c r="V51" i="54" s="1"/>
  <c r="AA58" i="54" a="1"/>
  <c r="AA58" i="54" s="1"/>
  <c r="O59" i="54" a="1"/>
  <c r="O59" i="54" s="1"/>
  <c r="V48" i="54" a="1"/>
  <c r="V48" i="54" s="1"/>
  <c r="Y16" i="54" a="1"/>
  <c r="Y16" i="54" s="1"/>
  <c r="W30" i="54" a="1"/>
  <c r="W30" i="54" s="1"/>
  <c r="Y21" i="54" a="1"/>
  <c r="Y21" i="54" s="1"/>
  <c r="Y37" i="54" a="1"/>
  <c r="Y37" i="54" s="1"/>
  <c r="N21" i="54" a="1"/>
  <c r="N21" i="54" s="1"/>
  <c r="N51" i="54" a="1"/>
  <c r="N51" i="54" s="1"/>
  <c r="Y63" i="54" a="1"/>
  <c r="Y63" i="54" s="1"/>
  <c r="H63" i="54"/>
  <c r="O30" i="54" a="1"/>
  <c r="O30" i="54" s="1"/>
  <c r="Z36" i="54" a="1"/>
  <c r="Z36" i="54" s="1"/>
  <c r="H51" i="54"/>
  <c r="O39" i="54" a="1"/>
  <c r="O39" i="54" s="1"/>
  <c r="V50" i="54" a="1"/>
  <c r="V50" i="54" s="1"/>
  <c r="Y15" i="54" a="1"/>
  <c r="Y15" i="54" s="1"/>
  <c r="R51" i="54"/>
  <c r="V39" i="54" a="1"/>
  <c r="V39" i="54" s="1"/>
  <c r="W50" i="54" a="1"/>
  <c r="W50" i="54" s="1"/>
  <c r="Z15" i="54" a="1"/>
  <c r="Z15" i="54" s="1"/>
  <c r="H48" i="54"/>
  <c r="N24" i="54" a="1"/>
  <c r="N24" i="54" s="1"/>
  <c r="W24" i="54" a="1"/>
  <c r="W24" i="54" s="1"/>
  <c r="Y14" i="54" a="1"/>
  <c r="Y14" i="54" s="1"/>
  <c r="O37" i="54" a="1"/>
  <c r="O37" i="54" s="1"/>
  <c r="V37" i="54" a="1"/>
  <c r="V37" i="54" s="1"/>
  <c r="AA25" i="54" a="1"/>
  <c r="AA25" i="54" s="1"/>
  <c r="AB15" i="54" a="1"/>
  <c r="AB15" i="54" s="1"/>
  <c r="O63" i="54" a="1"/>
  <c r="O63" i="54" s="1"/>
  <c r="N37" i="54" a="1"/>
  <c r="N37" i="54" s="1"/>
  <c r="W36" i="54" a="1"/>
  <c r="W36" i="54" s="1"/>
  <c r="X36" i="54" a="1"/>
  <c r="X36" i="54" s="1"/>
  <c r="AA38" i="54" a="1"/>
  <c r="AA38" i="54" s="1"/>
  <c r="AB38" i="54" a="1"/>
  <c r="AB38" i="54" s="1"/>
  <c r="O44" i="54" a="1"/>
  <c r="O44" i="54" s="1"/>
  <c r="O51" i="54" a="1"/>
  <c r="O51" i="54" s="1"/>
  <c r="V36" i="54" a="1"/>
  <c r="V36" i="54" s="1"/>
  <c r="V40" i="54" a="1"/>
  <c r="V40" i="54" s="1"/>
  <c r="X40" i="54" a="1"/>
  <c r="X40" i="54" s="1"/>
  <c r="AA51" i="54" a="1"/>
  <c r="AA51" i="54" s="1"/>
  <c r="R40" i="54"/>
  <c r="N48" i="54" a="1"/>
  <c r="N48" i="54" s="1"/>
  <c r="V19" i="54" a="1"/>
  <c r="V19" i="54" s="1"/>
  <c r="Z48" i="54" a="1"/>
  <c r="Z48" i="54" s="1"/>
  <c r="O48" i="54" a="1"/>
  <c r="O48" i="54" s="1"/>
  <c r="V14" i="54" a="1"/>
  <c r="V14" i="54" s="1"/>
  <c r="AA39" i="54" a="1"/>
  <c r="AA39" i="54" s="1"/>
  <c r="AA48" i="54" a="1"/>
  <c r="AA48" i="54" s="1"/>
  <c r="O14" i="54" a="1"/>
  <c r="O14" i="54" s="1"/>
  <c r="O45" i="54" a="1"/>
  <c r="O45" i="54" s="1"/>
  <c r="V46" i="54" a="1"/>
  <c r="V46" i="54" s="1"/>
  <c r="W37" i="54" a="1"/>
  <c r="W37" i="54" s="1"/>
  <c r="Y36" i="54" a="1"/>
  <c r="Y36" i="54" s="1"/>
  <c r="AA37" i="54" a="1"/>
  <c r="AA37" i="54" s="1"/>
  <c r="U40" i="54" a="1"/>
  <c r="U40" i="54" s="1"/>
  <c r="W14" i="54" a="1"/>
  <c r="W14" i="54" s="1"/>
  <c r="R14" i="54" s="1"/>
  <c r="AA27" i="54" a="1"/>
  <c r="AA27" i="54" s="1"/>
  <c r="N19" i="54" a="1"/>
  <c r="N19" i="54" s="1"/>
  <c r="N14" i="54" a="1"/>
  <c r="N14" i="54" s="1"/>
  <c r="O58" i="54" a="1"/>
  <c r="O58" i="54" s="1"/>
  <c r="V25" i="54" a="1"/>
  <c r="V25" i="54" s="1"/>
  <c r="W16" i="54" a="1"/>
  <c r="W16" i="54" s="1"/>
  <c r="O54" i="54" a="1"/>
  <c r="O54" i="54" s="1"/>
  <c r="N20" i="54" a="1"/>
  <c r="N20" i="54" s="1"/>
  <c r="X59" i="54" a="1"/>
  <c r="X59" i="54" s="1"/>
  <c r="X52" i="54" a="1"/>
  <c r="X52" i="54" s="1"/>
  <c r="N46" i="54" a="1"/>
  <c r="N46" i="54" s="1"/>
  <c r="X14" i="54" a="1"/>
  <c r="X14" i="54" s="1"/>
  <c r="W39" i="54" a="1"/>
  <c r="W39" i="54" s="1"/>
  <c r="AA14" i="54" a="1"/>
  <c r="AA14" i="54" s="1"/>
  <c r="N17" i="54" a="1"/>
  <c r="N17" i="54" s="1"/>
  <c r="O24" i="54" a="1"/>
  <c r="O24" i="54" s="1"/>
  <c r="O15" i="54" a="1"/>
  <c r="O15" i="54" s="1"/>
  <c r="O17" i="54" a="1"/>
  <c r="O17" i="54" s="1"/>
  <c r="W44" i="54" a="1"/>
  <c r="W44" i="54" s="1"/>
  <c r="X19" i="54" a="1"/>
  <c r="X19" i="54" s="1"/>
  <c r="Y19" i="54" a="1"/>
  <c r="Y19" i="54" s="1"/>
  <c r="AB21" i="54" a="1"/>
  <c r="AB21" i="54" s="1"/>
  <c r="O21" i="54" a="1"/>
  <c r="O21" i="54" s="1"/>
  <c r="N30" i="54" a="1"/>
  <c r="N30" i="54" s="1"/>
  <c r="V63" i="54" a="1"/>
  <c r="V63" i="54" s="1"/>
  <c r="V30" i="54" a="1"/>
  <c r="V30" i="54" s="1"/>
  <c r="X21" i="54" a="1"/>
  <c r="X21" i="54" s="1"/>
  <c r="X24" i="54" a="1"/>
  <c r="X24" i="54" s="1"/>
  <c r="AA54" i="54" a="1"/>
  <c r="AA54" i="54" s="1"/>
  <c r="Z19" i="54" a="1"/>
  <c r="Z19" i="54" s="1"/>
  <c r="N54" i="54" a="1"/>
  <c r="N54" i="54" s="1"/>
  <c r="O35" i="54" a="1"/>
  <c r="O35" i="54" s="1"/>
  <c r="O16" i="54" a="1"/>
  <c r="O16" i="54" s="1"/>
  <c r="X63" i="54" a="1"/>
  <c r="X63" i="54" s="1"/>
  <c r="AA26" i="54" a="1"/>
  <c r="AA26" i="54" s="1"/>
  <c r="Y38" i="54" a="1"/>
  <c r="Y38" i="54" s="1"/>
  <c r="Y24" i="54" a="1"/>
  <c r="Y24" i="54" s="1"/>
  <c r="AB41" i="54" a="1"/>
  <c r="AB41" i="54" s="1"/>
  <c r="X41" i="54" a="1"/>
  <c r="X41" i="54" s="1"/>
  <c r="O55" i="54" a="1"/>
  <c r="O55" i="54" s="1"/>
  <c r="O27" i="54" a="1"/>
  <c r="O27" i="54" s="1"/>
  <c r="AA44" i="54" a="1"/>
  <c r="AA44" i="54" s="1"/>
  <c r="Z16" i="54" a="1"/>
  <c r="Z16" i="54" s="1"/>
  <c r="U30" i="54" a="1"/>
  <c r="U30" i="54" s="1"/>
  <c r="N63" i="54" a="1"/>
  <c r="N63" i="54" s="1"/>
  <c r="O46" i="54" a="1"/>
  <c r="O46" i="54" s="1"/>
  <c r="V32" i="54" a="1"/>
  <c r="V32" i="54" s="1"/>
  <c r="X38" i="54" a="1"/>
  <c r="X38" i="54" s="1"/>
  <c r="AA63" i="54" a="1"/>
  <c r="AA63" i="54" s="1"/>
  <c r="AA30" i="54" a="1"/>
  <c r="AA30" i="54" s="1"/>
  <c r="Z42" i="54" a="1"/>
  <c r="Z42" i="54" s="1"/>
  <c r="AB48" i="54" a="1"/>
  <c r="AB48" i="54" s="1"/>
  <c r="O38" i="54" a="1"/>
  <c r="O38" i="54" s="1"/>
  <c r="T38" i="54" s="1"/>
  <c r="N58" i="54" a="1"/>
  <c r="N58" i="54" s="1"/>
  <c r="V21" i="54" a="1"/>
  <c r="V21" i="54" s="1"/>
  <c r="W25" i="54" a="1"/>
  <c r="W25" i="54" s="1"/>
  <c r="V24" i="54" a="1"/>
  <c r="V24" i="54" s="1"/>
  <c r="Y49" i="54" a="1"/>
  <c r="Y49" i="54" s="1"/>
  <c r="Y48" i="54" a="1"/>
  <c r="Y48" i="54" s="1"/>
  <c r="AB16" i="54" a="1"/>
  <c r="AB16" i="54" s="1"/>
  <c r="W38" i="54" a="1"/>
  <c r="W38" i="54" s="1"/>
  <c r="Y61" i="54" a="1"/>
  <c r="Y61" i="54" s="1"/>
  <c r="N35" i="54" a="1"/>
  <c r="N35" i="54" s="1"/>
  <c r="AA42" i="54" a="1"/>
  <c r="AA42" i="54" s="1"/>
  <c r="N55" i="54" a="1"/>
  <c r="N55" i="54" s="1"/>
  <c r="V28" i="54" a="1"/>
  <c r="V28" i="54" s="1"/>
  <c r="W56" i="54" a="1"/>
  <c r="W56" i="54" s="1"/>
  <c r="Z61" i="54" a="1"/>
  <c r="Z61" i="54" s="1"/>
  <c r="Y47" i="54" a="1"/>
  <c r="Y47" i="54" s="1"/>
  <c r="R47" i="54"/>
  <c r="V41" i="54" a="1"/>
  <c r="V41" i="54" s="1"/>
  <c r="V35" i="54" a="1"/>
  <c r="V35" i="54" s="1"/>
  <c r="O61" i="54" a="1"/>
  <c r="O61" i="54" s="1"/>
  <c r="W35" i="54" a="1"/>
  <c r="W35" i="54" s="1"/>
  <c r="V56" i="54" a="1"/>
  <c r="V56" i="54" s="1"/>
  <c r="N61" i="54" a="1"/>
  <c r="N61" i="54" s="1"/>
  <c r="V42" i="54" a="1"/>
  <c r="V42" i="54" s="1"/>
  <c r="H56" i="54"/>
  <c r="W42" i="54" a="1"/>
  <c r="W42" i="54" s="1"/>
  <c r="X56" i="54" a="1"/>
  <c r="X56" i="54" s="1"/>
  <c r="R56" i="54"/>
  <c r="N47" i="54" a="1"/>
  <c r="N47" i="54" s="1"/>
  <c r="N62" i="54" a="1"/>
  <c r="N62" i="54" s="1"/>
  <c r="V47" i="54" a="1"/>
  <c r="V47" i="54" s="1"/>
  <c r="V61" i="54" a="1"/>
  <c r="V61" i="54" s="1"/>
  <c r="V55" i="54" a="1"/>
  <c r="V55" i="54" s="1"/>
  <c r="X35" i="54" a="1"/>
  <c r="X35" i="54" s="1"/>
  <c r="AB61" i="54" a="1"/>
  <c r="AB61" i="54" s="1"/>
  <c r="O47" i="54" a="1"/>
  <c r="O47" i="54" s="1"/>
  <c r="N41" i="54" a="1"/>
  <c r="N41" i="54" s="1"/>
  <c r="W47" i="54" a="1"/>
  <c r="W47" i="54" s="1"/>
  <c r="W61" i="54" a="1"/>
  <c r="W61" i="54" s="1"/>
  <c r="R48" i="54"/>
  <c r="O41" i="54" a="1"/>
  <c r="O41" i="54" s="1"/>
  <c r="N42" i="54" a="1"/>
  <c r="N42" i="54" s="1"/>
  <c r="X47" i="54" a="1"/>
  <c r="X47" i="54" s="1"/>
  <c r="Z56" i="54" a="1"/>
  <c r="Z56" i="54" s="1"/>
  <c r="H61" i="54"/>
  <c r="AB40" i="54" a="1"/>
  <c r="AB40" i="54" s="1"/>
  <c r="O42" i="54" a="1"/>
  <c r="O42" i="54" s="1"/>
  <c r="X39" i="54" a="1"/>
  <c r="X39" i="54" s="1"/>
  <c r="X61" i="54" a="1"/>
  <c r="X61" i="54" s="1"/>
  <c r="AA56" i="54" a="1"/>
  <c r="AA56" i="54" s="1"/>
  <c r="R61" i="54"/>
  <c r="X42" i="54" a="1"/>
  <c r="X42" i="54" s="1"/>
  <c r="Y56" i="54" a="1"/>
  <c r="Y56" i="54" s="1"/>
  <c r="N56" i="54" a="1"/>
  <c r="N56" i="54" s="1"/>
  <c r="Z35" i="54" a="1"/>
  <c r="Z35" i="54" s="1"/>
  <c r="R55" i="54"/>
  <c r="O56" i="54" a="1"/>
  <c r="O56" i="54" s="1"/>
  <c r="Z41" i="54" a="1"/>
  <c r="Z41" i="54" s="1"/>
  <c r="AA35" i="54" a="1"/>
  <c r="AA35" i="54" s="1"/>
  <c r="N44" i="54" a="1"/>
  <c r="N44" i="54" s="1"/>
  <c r="X44" i="54" a="1"/>
  <c r="X44" i="54" s="1"/>
  <c r="Y52" i="54" a="1"/>
  <c r="Y52" i="54" s="1"/>
  <c r="N57" i="54" a="1"/>
  <c r="N57" i="54" s="1"/>
  <c r="W52" i="54" a="1"/>
  <c r="W52" i="54" s="1"/>
  <c r="V54" i="54" a="1"/>
  <c r="V54" i="54" s="1"/>
  <c r="V45" i="54" a="1"/>
  <c r="V45" i="54" s="1"/>
  <c r="Z46" i="54" a="1"/>
  <c r="Z46" i="54" s="1"/>
  <c r="AA50" i="54" a="1"/>
  <c r="AA50" i="54" s="1"/>
  <c r="U17" i="54" a="1"/>
  <c r="U17" i="54" s="1"/>
  <c r="N23" i="54" a="1"/>
  <c r="N23" i="54" s="1"/>
  <c r="V22" i="54" a="1"/>
  <c r="V22" i="54" s="1"/>
  <c r="X49" i="54" a="1"/>
  <c r="X49" i="54" s="1"/>
  <c r="Y44" i="54" a="1"/>
  <c r="Y44" i="54" s="1"/>
  <c r="AA59" i="54" a="1"/>
  <c r="AA59" i="54" s="1"/>
  <c r="Z50" i="54" a="1"/>
  <c r="Z50" i="54" s="1"/>
  <c r="O23" i="54" a="1"/>
  <c r="O23" i="54" s="1"/>
  <c r="V44" i="54" a="1"/>
  <c r="V44" i="54" s="1"/>
  <c r="Z44" i="54" a="1"/>
  <c r="Z44" i="54" s="1"/>
  <c r="Z25" i="54" a="1"/>
  <c r="Z25" i="54" s="1"/>
  <c r="O19" i="54" a="1"/>
  <c r="O19" i="54" s="1"/>
  <c r="V57" i="54" a="1"/>
  <c r="V57" i="54" s="1"/>
  <c r="W46" i="54" a="1"/>
  <c r="W46" i="54" s="1"/>
  <c r="X54" i="54" a="1"/>
  <c r="X54" i="54" s="1"/>
  <c r="X45" i="54" a="1"/>
  <c r="X45" i="54" s="1"/>
  <c r="O22" i="54" a="1"/>
  <c r="O22" i="54" s="1"/>
  <c r="N32" i="54" a="1"/>
  <c r="N32" i="54" s="1"/>
  <c r="V59" i="54" a="1"/>
  <c r="V59" i="54" s="1"/>
  <c r="X46" i="54" a="1"/>
  <c r="X46" i="54" s="1"/>
  <c r="X58" i="54" a="1"/>
  <c r="X58" i="54" s="1"/>
  <c r="Y42" i="54" a="1"/>
  <c r="Y42" i="54" s="1"/>
  <c r="H42" i="54"/>
  <c r="U27" i="54" a="1"/>
  <c r="U27" i="54" s="1"/>
  <c r="N25" i="54" a="1"/>
  <c r="N25" i="54" s="1"/>
  <c r="W49" i="54" a="1"/>
  <c r="W49" i="54" s="1"/>
  <c r="Z47" i="54" a="1"/>
  <c r="Z47" i="54" s="1"/>
  <c r="AA19" i="54" a="1"/>
  <c r="AA19" i="54" s="1"/>
  <c r="H44" i="54"/>
  <c r="U44" i="54" a="1"/>
  <c r="U44" i="54" s="1"/>
  <c r="N52" i="54" a="1"/>
  <c r="N52" i="54" s="1"/>
  <c r="O25" i="54" a="1"/>
  <c r="O25" i="54" s="1"/>
  <c r="X17" i="54" a="1"/>
  <c r="X17" i="54" s="1"/>
  <c r="AA47" i="54" a="1"/>
  <c r="AA47" i="54" s="1"/>
  <c r="AA32" i="54" a="1"/>
  <c r="AA32" i="54" s="1"/>
  <c r="R44" i="54"/>
  <c r="U42" i="54" a="1"/>
  <c r="U42" i="54" s="1"/>
  <c r="O28" i="54" a="1"/>
  <c r="O28" i="54" s="1"/>
  <c r="W28" i="54" a="1"/>
  <c r="W28" i="54" s="1"/>
  <c r="V17" i="54" a="1"/>
  <c r="V17" i="54" s="1"/>
  <c r="W19" i="54" a="1"/>
  <c r="W19" i="54" s="1"/>
  <c r="Z39" i="54" a="1"/>
  <c r="Z39" i="54" s="1"/>
  <c r="Z14" i="54" a="1"/>
  <c r="Z14" i="54" s="1"/>
  <c r="AB46" i="54" a="1"/>
  <c r="AB46" i="54" s="1"/>
  <c r="Z29" i="54" a="1"/>
  <c r="Z29" i="54" s="1"/>
  <c r="U28" i="54" a="1"/>
  <c r="U28" i="54" s="1"/>
  <c r="N60" i="54" a="1"/>
  <c r="N60" i="54" s="1"/>
  <c r="AB55" i="54" a="1"/>
  <c r="AB55" i="54" s="1"/>
  <c r="AH39" i="54" a="1"/>
  <c r="AH39" i="54" s="1"/>
  <c r="Y32" i="54" a="1"/>
  <c r="Y32" i="54" s="1"/>
  <c r="Z55" i="54" a="1"/>
  <c r="Z55" i="54" s="1"/>
  <c r="U59" i="54" a="1"/>
  <c r="U59" i="54" s="1"/>
  <c r="AB19" i="54" a="1"/>
  <c r="AB19" i="54" s="1"/>
  <c r="AA55" i="54" a="1"/>
  <c r="AA55" i="54" s="1"/>
  <c r="U25" i="54" a="1"/>
  <c r="U25" i="54" s="1"/>
  <c r="U32" i="54" a="1"/>
  <c r="U32" i="54" s="1"/>
  <c r="N29" i="54" a="1"/>
  <c r="N29" i="54" s="1"/>
  <c r="W55" i="54" a="1"/>
  <c r="W55" i="54" s="1"/>
  <c r="AA46" i="54" a="1"/>
  <c r="AA46" i="54" s="1"/>
  <c r="AA22" i="54" a="1"/>
  <c r="AA22" i="54" s="1"/>
  <c r="Z24" i="54" a="1"/>
  <c r="Z24" i="54" s="1"/>
  <c r="H58" i="54"/>
  <c r="AB25" i="54" a="1"/>
  <c r="AB25" i="54" s="1"/>
  <c r="U24" i="54" a="1"/>
  <c r="U24" i="54" s="1"/>
  <c r="Z23" i="54" a="1"/>
  <c r="Z23" i="54" s="1"/>
  <c r="Z59" i="54" a="1"/>
  <c r="Z59" i="54" s="1"/>
  <c r="AA24" i="54" a="1"/>
  <c r="AA24" i="54" s="1"/>
  <c r="R60" i="54"/>
  <c r="U38" i="54" a="1"/>
  <c r="U38" i="54" s="1"/>
  <c r="AB24" i="54" a="1"/>
  <c r="AB24" i="54" s="1"/>
  <c r="Y60" i="54" a="1"/>
  <c r="Y60" i="54" s="1"/>
  <c r="X55" i="54" a="1"/>
  <c r="X55" i="54" s="1"/>
  <c r="Z60" i="54" a="1"/>
  <c r="Z60" i="54" s="1"/>
  <c r="AA36" i="54" a="1"/>
  <c r="AA36" i="54" s="1"/>
  <c r="Z38" i="54" a="1"/>
  <c r="Z38" i="54" s="1"/>
  <c r="H49" i="54"/>
  <c r="U23" i="54" a="1"/>
  <c r="U23" i="54" s="1"/>
  <c r="AH36" i="54" a="1"/>
  <c r="AH36" i="54" s="1"/>
  <c r="U36" i="54" a="1"/>
  <c r="U36" i="54" s="1"/>
  <c r="X57" i="54" a="1"/>
  <c r="X57" i="54" s="1"/>
  <c r="Y39" i="54" a="1"/>
  <c r="Y39" i="54" s="1"/>
  <c r="U22" i="54" a="1"/>
  <c r="U22" i="54" s="1"/>
  <c r="O62" i="54" a="1"/>
  <c r="O62" i="54" s="1"/>
  <c r="Y26" i="54" a="1"/>
  <c r="Y26" i="54" s="1"/>
  <c r="U63" i="54" a="1"/>
  <c r="U63" i="54" s="1"/>
  <c r="Z26" i="54" a="1"/>
  <c r="Z26" i="54" s="1"/>
  <c r="AB63" i="54" a="1"/>
  <c r="AB63" i="54" s="1"/>
  <c r="X62" i="54" a="1"/>
  <c r="X62" i="54" s="1"/>
  <c r="V62" i="54" a="1"/>
  <c r="V62" i="54" s="1"/>
  <c r="Y62" i="54" a="1"/>
  <c r="Y62" i="54" s="1"/>
  <c r="H57" i="54"/>
  <c r="U41" i="54" a="1"/>
  <c r="U41" i="54" s="1"/>
  <c r="W62" i="54" a="1"/>
  <c r="W62" i="54" s="1"/>
  <c r="Z62" i="54" a="1"/>
  <c r="Z62" i="54" s="1"/>
  <c r="O43" i="54" a="1"/>
  <c r="O43" i="54" s="1"/>
  <c r="V26" i="54" a="1"/>
  <c r="V26" i="54" s="1"/>
  <c r="AA62" i="54" a="1"/>
  <c r="AA62" i="54" s="1"/>
  <c r="R63" i="54"/>
  <c r="H55" i="54"/>
  <c r="AB14" i="54" a="1"/>
  <c r="AB14" i="54" s="1"/>
  <c r="AB56" i="54" a="1"/>
  <c r="AB56" i="54" s="1"/>
  <c r="X26" i="54" a="1"/>
  <c r="X26" i="54" s="1"/>
  <c r="N26" i="54" a="1"/>
  <c r="N26" i="54" s="1"/>
  <c r="R41" i="54"/>
  <c r="U54" i="54" a="1"/>
  <c r="U54" i="54" s="1"/>
  <c r="U35" i="54" a="1"/>
  <c r="U35" i="54" s="1"/>
  <c r="O26" i="54" a="1"/>
  <c r="O26" i="54" s="1"/>
  <c r="Y57" i="54" a="1"/>
  <c r="Y57" i="54" s="1"/>
  <c r="R54" i="54"/>
  <c r="U26" i="54" a="1"/>
  <c r="U26" i="54" s="1"/>
  <c r="U20" i="54" a="1"/>
  <c r="U20" i="54" s="1"/>
  <c r="AB35" i="54" a="1"/>
  <c r="AB35" i="54" s="1"/>
  <c r="H46" i="54"/>
  <c r="AB39" i="54" a="1"/>
  <c r="AB39" i="54" s="1"/>
  <c r="AB20" i="54" a="1"/>
  <c r="AB20" i="54" s="1"/>
  <c r="U48" i="54" a="1"/>
  <c r="U48" i="54" s="1"/>
  <c r="Z63" i="54" a="1"/>
  <c r="Z63" i="54" s="1"/>
  <c r="Y46" i="54" a="1"/>
  <c r="Y46" i="54" s="1"/>
  <c r="Y55" i="54" a="1"/>
  <c r="Y55" i="54" s="1"/>
  <c r="U61" i="54" a="1"/>
  <c r="U61" i="54" s="1"/>
  <c r="AB42" i="54" a="1"/>
  <c r="AB42" i="54" s="1"/>
  <c r="H62" i="54"/>
  <c r="R42" i="54"/>
  <c r="AB62" i="54" a="1"/>
  <c r="AB62" i="54" s="1"/>
  <c r="R62" i="54"/>
  <c r="U58" i="54" a="1"/>
  <c r="U58" i="54" s="1"/>
  <c r="U47" i="54" a="1"/>
  <c r="U47" i="54" s="1"/>
  <c r="U14" i="54" a="1"/>
  <c r="U14" i="54" s="1"/>
  <c r="AH55" i="54" a="1"/>
  <c r="AH55" i="54" s="1"/>
  <c r="U37" i="54" a="1"/>
  <c r="U37" i="54" s="1"/>
  <c r="W57" i="54" a="1"/>
  <c r="W57" i="54" s="1"/>
  <c r="W41" i="54" a="1"/>
  <c r="W41" i="54" s="1"/>
  <c r="W45" i="54" a="1"/>
  <c r="W45" i="54" s="1"/>
  <c r="X34" i="54" a="1"/>
  <c r="X34" i="54" s="1"/>
  <c r="X15" i="54" a="1"/>
  <c r="X15" i="54" s="1"/>
  <c r="X43" i="54" a="1"/>
  <c r="X43" i="54" s="1"/>
  <c r="X16" i="54" a="1"/>
  <c r="X16" i="54" s="1"/>
  <c r="Z57" i="54" a="1"/>
  <c r="Z57" i="54" s="1"/>
  <c r="AA15" i="54" a="1"/>
  <c r="AA15" i="54" s="1"/>
  <c r="Y20" i="54" a="1"/>
  <c r="Y20" i="54" s="1"/>
  <c r="Y40" i="54" a="1"/>
  <c r="Y40" i="54" s="1"/>
  <c r="Y58" i="54" a="1"/>
  <c r="Y58" i="54" s="1"/>
  <c r="Y29" i="54" a="1"/>
  <c r="Y29" i="54" s="1"/>
  <c r="R57" i="54"/>
  <c r="R58" i="54"/>
  <c r="AB26" i="54" a="1"/>
  <c r="AB26" i="54" s="1"/>
  <c r="AB23" i="54" a="1"/>
  <c r="AB23" i="54" s="1"/>
  <c r="AB58" i="54" a="1"/>
  <c r="AB58" i="54" s="1"/>
  <c r="AH34" i="54" a="1"/>
  <c r="AH34" i="54" s="1"/>
  <c r="AH31" i="54" a="1"/>
  <c r="AH31" i="54" s="1"/>
  <c r="AH29" i="54" a="1"/>
  <c r="AH29" i="54" s="1"/>
  <c r="AH33" i="54" a="1"/>
  <c r="AH33" i="54" s="1"/>
  <c r="AH43" i="54" a="1"/>
  <c r="AH43" i="54" s="1"/>
  <c r="AH53" i="54" a="1"/>
  <c r="AH53" i="54" s="1"/>
  <c r="V60" i="54" a="1"/>
  <c r="V60" i="54" s="1"/>
  <c r="V23" i="54" a="1"/>
  <c r="V23" i="54" s="1"/>
  <c r="V58" i="54" a="1"/>
  <c r="V58" i="54" s="1"/>
  <c r="Z21" i="54" a="1"/>
  <c r="Z21" i="54" s="1"/>
  <c r="AA57" i="54" a="1"/>
  <c r="AA57" i="54" s="1"/>
  <c r="Z20" i="54" a="1"/>
  <c r="Z20" i="54" s="1"/>
  <c r="Y22" i="54" a="1"/>
  <c r="Y22" i="54" s="1"/>
  <c r="Z40" i="54" a="1"/>
  <c r="Z40" i="54" s="1"/>
  <c r="Z58" i="54" a="1"/>
  <c r="Z58" i="54" s="1"/>
  <c r="H43" i="54"/>
  <c r="H50" i="54"/>
  <c r="N31" i="54" a="1"/>
  <c r="N31" i="54" s="1"/>
  <c r="N59" i="54" a="1"/>
  <c r="N59" i="54" s="1"/>
  <c r="N22" i="54" a="1"/>
  <c r="N22" i="54" s="1"/>
  <c r="O53" i="54" a="1"/>
  <c r="O53" i="54" s="1"/>
  <c r="N50" i="54" a="1"/>
  <c r="N50" i="54" s="1"/>
  <c r="W60" i="54" a="1"/>
  <c r="W60" i="54" s="1"/>
  <c r="W23" i="54" a="1"/>
  <c r="W23" i="54" s="1"/>
  <c r="W58" i="54" a="1"/>
  <c r="W58" i="54" s="1"/>
  <c r="X60" i="54" a="1"/>
  <c r="X60" i="54" s="1"/>
  <c r="X28" i="54" a="1"/>
  <c r="X28" i="54" s="1"/>
  <c r="X22" i="54" a="1"/>
  <c r="X22" i="54" s="1"/>
  <c r="AA21" i="54" a="1"/>
  <c r="AA21" i="54" s="1"/>
  <c r="Y23" i="54" a="1"/>
  <c r="Y23" i="54" s="1"/>
  <c r="AA20" i="54" a="1"/>
  <c r="AA20" i="54" s="1"/>
  <c r="Z22" i="54" a="1"/>
  <c r="Z22" i="54" s="1"/>
  <c r="AA40" i="54" a="1"/>
  <c r="AA40" i="54" s="1"/>
  <c r="R43" i="54"/>
  <c r="R50" i="54"/>
  <c r="AH47" i="54" a="1"/>
  <c r="AH47" i="54" s="1"/>
  <c r="AH44" i="54" a="1"/>
  <c r="AH44" i="54" s="1"/>
  <c r="AH62" i="54" a="1"/>
  <c r="AH62" i="54" s="1"/>
  <c r="AH46" i="54" a="1"/>
  <c r="AH46" i="54" s="1"/>
  <c r="AH56" i="54" a="1"/>
  <c r="AH56" i="54" s="1"/>
  <c r="AH19" i="54" a="1"/>
  <c r="AH19" i="54" s="1"/>
  <c r="O31" i="54" a="1"/>
  <c r="O31" i="54" s="1"/>
  <c r="N53" i="54" a="1"/>
  <c r="N53" i="54" s="1"/>
  <c r="Y33" i="54" a="1"/>
  <c r="Y33" i="54" s="1"/>
  <c r="AA53" i="54" a="1"/>
  <c r="AA53" i="54" s="1"/>
  <c r="U29" i="54" a="1"/>
  <c r="U29" i="54" s="1"/>
  <c r="N34" i="54" a="1"/>
  <c r="N34" i="54" s="1"/>
  <c r="N28" i="54" a="1"/>
  <c r="N28" i="54" s="1"/>
  <c r="N16" i="54" a="1"/>
  <c r="N16" i="54" s="1"/>
  <c r="W26" i="54" a="1"/>
  <c r="W26" i="54" s="1"/>
  <c r="W54" i="54" a="1"/>
  <c r="W54" i="54" s="1"/>
  <c r="W17" i="54" a="1"/>
  <c r="W17" i="54" s="1"/>
  <c r="W27" i="54" a="1"/>
  <c r="W27" i="54" s="1"/>
  <c r="AA34" i="54" a="1"/>
  <c r="AA34" i="54" s="1"/>
  <c r="Z52" i="54" a="1"/>
  <c r="Z52" i="54" s="1"/>
  <c r="AA23" i="54" a="1"/>
  <c r="AA23" i="54" s="1"/>
  <c r="Y28" i="54" a="1"/>
  <c r="Y28" i="54" s="1"/>
  <c r="Z33" i="54" a="1"/>
  <c r="Z33" i="54" s="1"/>
  <c r="Y35" i="54" a="1"/>
  <c r="Y35" i="54" s="1"/>
  <c r="Z53" i="54" a="1"/>
  <c r="Z53" i="54" s="1"/>
  <c r="R49" i="54"/>
  <c r="AB29" i="54" a="1"/>
  <c r="AB29" i="54" s="1"/>
  <c r="AB54" i="54" a="1"/>
  <c r="AB54" i="54" s="1"/>
  <c r="AB17" i="54" a="1"/>
  <c r="AB17" i="54" s="1"/>
  <c r="AB27" i="54" a="1"/>
  <c r="AB27" i="54" s="1"/>
  <c r="AH60" i="54" a="1"/>
  <c r="AH60" i="54" s="1"/>
  <c r="AH57" i="54" a="1"/>
  <c r="AH57" i="54" s="1"/>
  <c r="AH28" i="54" a="1"/>
  <c r="AH28" i="54" s="1"/>
  <c r="AH59" i="54" a="1"/>
  <c r="AH59" i="54" s="1"/>
  <c r="AH22" i="54" a="1"/>
  <c r="AH22" i="54" s="1"/>
  <c r="AH45" i="54" a="1"/>
  <c r="AH45" i="54" s="1"/>
  <c r="O34" i="54" a="1"/>
  <c r="O34" i="54" s="1"/>
  <c r="X29" i="54" a="1"/>
  <c r="X29" i="54" s="1"/>
  <c r="Y34" i="54" a="1"/>
  <c r="Y34" i="54" s="1"/>
  <c r="AA52" i="54" a="1"/>
  <c r="AA52" i="54" s="1"/>
  <c r="Z28" i="54" a="1"/>
  <c r="Z28" i="54" s="1"/>
  <c r="AA33" i="54" a="1"/>
  <c r="AA33" i="54" s="1"/>
  <c r="Y17" i="54" a="1"/>
  <c r="Y17" i="54" s="1"/>
  <c r="Y53" i="54" a="1"/>
  <c r="Y53" i="54" s="1"/>
  <c r="U52" i="54" a="1"/>
  <c r="U52" i="54" s="1"/>
  <c r="U49" i="54" a="1"/>
  <c r="U49" i="54" s="1"/>
  <c r="U50" i="54" a="1"/>
  <c r="U50" i="54" s="1"/>
  <c r="Z34" i="54" a="1"/>
  <c r="Z34" i="54" s="1"/>
  <c r="AA28" i="54" a="1"/>
  <c r="AA28" i="54" s="1"/>
  <c r="Z17" i="54" a="1"/>
  <c r="Z17" i="54" s="1"/>
  <c r="AB52" i="54" a="1"/>
  <c r="AB52" i="54" s="1"/>
  <c r="AB49" i="54" a="1"/>
  <c r="AB49" i="54" s="1"/>
  <c r="AB50" i="54" a="1"/>
  <c r="AB50" i="54" s="1"/>
  <c r="AH26" i="54" a="1"/>
  <c r="AH26" i="54" s="1"/>
  <c r="AH23" i="54" a="1"/>
  <c r="AH23" i="54" s="1"/>
  <c r="AH41" i="54" a="1"/>
  <c r="AH41" i="54" s="1"/>
  <c r="AH25" i="54" a="1"/>
  <c r="AH25" i="54" s="1"/>
  <c r="O57" i="54" a="1"/>
  <c r="O57" i="54" s="1"/>
  <c r="O32" i="54" a="1"/>
  <c r="O32" i="54" s="1"/>
  <c r="V52" i="54" a="1"/>
  <c r="V52" i="54" s="1"/>
  <c r="V49" i="54" a="1"/>
  <c r="V49" i="54" s="1"/>
  <c r="V33" i="54" a="1"/>
  <c r="V33" i="54" s="1"/>
  <c r="V43" i="54" a="1"/>
  <c r="V43" i="54" s="1"/>
  <c r="V53" i="54" a="1"/>
  <c r="V53" i="54" s="1"/>
  <c r="V16" i="54" a="1"/>
  <c r="V16" i="54" s="1"/>
  <c r="X18" i="54" a="1"/>
  <c r="X18" i="54" s="1"/>
  <c r="X20" i="54" a="1"/>
  <c r="X20" i="54" s="1"/>
  <c r="X27" i="54" a="1"/>
  <c r="X27" i="54" s="1"/>
  <c r="Y18" i="54" a="1"/>
  <c r="Y18" i="54" s="1"/>
  <c r="Y41" i="54" a="1"/>
  <c r="Y41" i="54" s="1"/>
  <c r="AA17" i="54" a="1"/>
  <c r="AA17" i="54" s="1"/>
  <c r="H47" i="54"/>
  <c r="H41" i="54"/>
  <c r="U21" i="54" a="1"/>
  <c r="U21" i="54" s="1"/>
  <c r="U18" i="54" a="1"/>
  <c r="U18" i="54" s="1"/>
  <c r="U15" i="54" a="1"/>
  <c r="U15" i="54" s="1"/>
  <c r="U33" i="54" a="1"/>
  <c r="U33" i="54" s="1"/>
  <c r="U43" i="54" a="1"/>
  <c r="U43" i="54" s="1"/>
  <c r="U53" i="54" a="1"/>
  <c r="U53" i="54" s="1"/>
  <c r="U16" i="54" a="1"/>
  <c r="U16" i="54" s="1"/>
  <c r="W33" i="54" a="1"/>
  <c r="W33" i="54" s="1"/>
  <c r="W43" i="54" a="1"/>
  <c r="W43" i="54" s="1"/>
  <c r="W53" i="54" a="1"/>
  <c r="W53" i="54" s="1"/>
  <c r="X31" i="54" a="1"/>
  <c r="X31" i="54" s="1"/>
  <c r="X33" i="54" a="1"/>
  <c r="X33" i="54" s="1"/>
  <c r="AB33" i="54" a="1"/>
  <c r="AB33" i="54" s="1"/>
  <c r="AB43" i="54" a="1"/>
  <c r="AB43" i="54" s="1"/>
  <c r="AB53" i="54" a="1"/>
  <c r="AB53" i="54" s="1"/>
  <c r="O60" i="54" a="1"/>
  <c r="O60" i="54" s="1"/>
  <c r="N45" i="54" a="1"/>
  <c r="N45" i="54" s="1"/>
  <c r="V18" i="54" a="1"/>
  <c r="V18" i="54" s="1"/>
  <c r="V15" i="54" a="1"/>
  <c r="V15" i="54" s="1"/>
  <c r="V29" i="54" a="1"/>
  <c r="V29" i="54" s="1"/>
  <c r="Y31" i="54" a="1"/>
  <c r="Y31" i="54" s="1"/>
  <c r="Y59" i="54" a="1"/>
  <c r="Y59" i="54" s="1"/>
  <c r="Z30" i="54" a="1"/>
  <c r="Z30" i="54" s="1"/>
  <c r="Z32" i="54" a="1"/>
  <c r="Z32" i="54" s="1"/>
  <c r="Y50" i="54" a="1"/>
  <c r="Y50" i="54" s="1"/>
  <c r="H60" i="54"/>
  <c r="H54" i="54"/>
  <c r="H40" i="54"/>
  <c r="U34" i="54" a="1"/>
  <c r="U34" i="54" s="1"/>
  <c r="U31" i="54" a="1"/>
  <c r="U31" i="54" s="1"/>
  <c r="U46" i="54" a="1"/>
  <c r="U46" i="54" s="1"/>
  <c r="W29" i="54" a="1"/>
  <c r="W29" i="54" s="1"/>
  <c r="X53" i="54" a="1"/>
  <c r="X53" i="54" s="1"/>
  <c r="Z31" i="54" a="1"/>
  <c r="Z31" i="54" s="1"/>
  <c r="AB34" i="54" a="1"/>
  <c r="AB34" i="54" s="1"/>
  <c r="AB31" i="54" a="1"/>
  <c r="AB31" i="54" s="1"/>
  <c r="V31" i="54" a="1"/>
  <c r="V31" i="54" s="1"/>
  <c r="AA31" i="54" a="1"/>
  <c r="AA31" i="54" s="1"/>
  <c r="Y43" i="54" a="1"/>
  <c r="Y43" i="54" s="1"/>
  <c r="H53" i="54"/>
  <c r="N27" i="54" a="1"/>
  <c r="N27" i="54" s="1"/>
  <c r="W21" i="54" a="1"/>
  <c r="W21" i="54" s="1"/>
  <c r="W59" i="54" a="1"/>
  <c r="W59" i="54" s="1"/>
  <c r="W22" i="54" a="1"/>
  <c r="W22" i="54" s="1"/>
  <c r="W32" i="54" a="1"/>
  <c r="W32" i="54" s="1"/>
  <c r="X32" i="54" a="1"/>
  <c r="X32" i="54" s="1"/>
  <c r="AA60" i="54" a="1"/>
  <c r="AA60" i="54" s="1"/>
  <c r="Z49" i="54" a="1"/>
  <c r="Z49" i="54" s="1"/>
  <c r="Z43" i="54" a="1"/>
  <c r="Z43" i="54" s="1"/>
  <c r="AA45" i="54" a="1"/>
  <c r="AA45" i="54" s="1"/>
  <c r="AA16" i="54" a="1"/>
  <c r="AA16" i="54" s="1"/>
  <c r="R52" i="54"/>
  <c r="AB59" i="54" a="1"/>
  <c r="AB59" i="54" s="1"/>
  <c r="AB32" i="54" a="1"/>
  <c r="AB32" i="54" s="1"/>
  <c r="AH49" i="54" a="1"/>
  <c r="AH49" i="54" s="1"/>
  <c r="AH54" i="54" a="1"/>
  <c r="AH54" i="54" s="1"/>
  <c r="AH27" i="54" a="1"/>
  <c r="AH27" i="54" s="1"/>
  <c r="V34" i="54" a="1"/>
  <c r="V34" i="54" s="1"/>
  <c r="Y54" i="54" a="1"/>
  <c r="Y54" i="54" s="1"/>
  <c r="AA43" i="54" a="1"/>
  <c r="AA43" i="54" s="1"/>
  <c r="Y27" i="54" a="1"/>
  <c r="Y27" i="54" s="1"/>
  <c r="Z45" i="54" a="1"/>
  <c r="Z45" i="54" s="1"/>
  <c r="H59" i="54"/>
  <c r="H45" i="54"/>
  <c r="U60" i="54" a="1"/>
  <c r="U60" i="54" s="1"/>
  <c r="U57" i="54" a="1"/>
  <c r="U57" i="54" s="1"/>
  <c r="U45" i="54" a="1"/>
  <c r="U45" i="54" s="1"/>
  <c r="N43" i="54" a="1"/>
  <c r="N43" i="54" s="1"/>
  <c r="O29" i="54" a="1"/>
  <c r="O29" i="54" s="1"/>
  <c r="Y45" i="54" a="1"/>
  <c r="Y45" i="54" s="1"/>
  <c r="R45" i="54"/>
  <c r="AL1" i="54" a="1"/>
  <c r="AL1" i="54" s="1"/>
  <c r="AF14" i="54" a="1"/>
  <c r="AJ62" i="54"/>
  <c r="AJ58" i="54"/>
  <c r="AJ55" i="54"/>
  <c r="AJ52" i="54"/>
  <c r="AJ38" i="54"/>
  <c r="AJ30" i="54"/>
  <c r="AJ22" i="54"/>
  <c r="AJ41" i="54"/>
  <c r="AJ61" i="54"/>
  <c r="AJ49" i="54"/>
  <c r="AJ46" i="54"/>
  <c r="AJ43" i="54"/>
  <c r="AJ35" i="54"/>
  <c r="AJ27" i="54"/>
  <c r="AJ19" i="54"/>
  <c r="AI14" i="54"/>
  <c r="AJ40" i="54"/>
  <c r="AJ32" i="54"/>
  <c r="AJ24" i="54"/>
  <c r="AJ16" i="54"/>
  <c r="AJ57" i="54"/>
  <c r="AJ54" i="54"/>
  <c r="AJ60" i="54"/>
  <c r="AJ51" i="54"/>
  <c r="AJ48" i="54"/>
  <c r="AJ37" i="54"/>
  <c r="AJ29" i="54"/>
  <c r="AJ21" i="54"/>
  <c r="AJ45" i="54"/>
  <c r="AJ63" i="54"/>
  <c r="AJ42" i="54"/>
  <c r="AJ34" i="54"/>
  <c r="AJ26" i="54"/>
  <c r="AJ18" i="54"/>
  <c r="AJ25" i="54"/>
  <c r="AJ33" i="54"/>
  <c r="AJ56" i="54"/>
  <c r="AJ39" i="54"/>
  <c r="AJ31" i="54"/>
  <c r="AJ23" i="54"/>
  <c r="AJ15" i="54"/>
  <c r="AJ17" i="54"/>
  <c r="AJ59" i="54"/>
  <c r="AJ53" i="54"/>
  <c r="AJ50" i="54"/>
  <c r="AJ47" i="54"/>
  <c r="AJ44" i="54"/>
  <c r="AJ36" i="54"/>
  <c r="AJ28" i="54"/>
  <c r="AJ20" i="54"/>
  <c r="AL13" i="54" a="1"/>
  <c r="AL13" i="54" s="1"/>
  <c r="R37" i="54" l="1"/>
  <c r="T31" i="54"/>
  <c r="T39" i="54"/>
  <c r="T37" i="54"/>
  <c r="R38" i="54"/>
  <c r="R39" i="54" s="1"/>
  <c r="T30" i="54"/>
  <c r="T27" i="54"/>
  <c r="T26" i="54"/>
  <c r="T28" i="54"/>
  <c r="T33" i="54"/>
  <c r="T36" i="54"/>
  <c r="T32" i="54"/>
  <c r="T34" i="54"/>
  <c r="T29" i="54"/>
  <c r="T25" i="54"/>
  <c r="T35" i="54"/>
  <c r="T24" i="54"/>
  <c r="T22" i="54"/>
  <c r="T16" i="54"/>
  <c r="T21" i="54"/>
  <c r="T18" i="54"/>
  <c r="T23" i="54"/>
  <c r="T20" i="54"/>
  <c r="T17" i="54"/>
  <c r="T19" i="54"/>
  <c r="T15" i="54"/>
  <c r="T14" i="54"/>
  <c r="R15" i="54"/>
  <c r="R16" i="54" s="1"/>
  <c r="R17" i="54" s="1"/>
  <c r="R18" i="54" s="1"/>
  <c r="R19" i="54" s="1"/>
  <c r="R20" i="54" s="1"/>
  <c r="R21" i="54" s="1"/>
  <c r="AC14" i="54" a="1"/>
  <c r="AC14" i="54" s="1"/>
  <c r="AK16" i="54"/>
  <c r="AK33" i="54"/>
  <c r="AK28" i="54"/>
  <c r="AK30" i="54"/>
  <c r="AK55" i="54"/>
  <c r="AK34" i="54"/>
  <c r="AK19" i="54"/>
  <c r="AK40" i="54"/>
  <c r="AK21" i="54"/>
  <c r="AK27" i="54"/>
  <c r="AK49" i="54"/>
  <c r="AK42" i="54"/>
  <c r="AK23" i="54"/>
  <c r="AK29" i="54"/>
  <c r="AK35" i="54"/>
  <c r="AK44" i="54"/>
  <c r="AK39" i="54"/>
  <c r="AK37" i="54"/>
  <c r="AK46" i="54"/>
  <c r="AK17" i="54"/>
  <c r="AK51" i="54"/>
  <c r="AK48" i="54"/>
  <c r="AK54" i="54"/>
  <c r="AK58" i="54"/>
  <c r="AK62" i="54"/>
  <c r="AK60" i="54"/>
  <c r="AK53" i="54"/>
  <c r="AK45" i="54"/>
  <c r="AK22" i="54"/>
  <c r="AK26" i="54"/>
  <c r="AK32" i="54"/>
  <c r="AK43" i="54"/>
  <c r="AK36" i="54"/>
  <c r="AK47" i="54"/>
  <c r="AK59" i="54"/>
  <c r="AK38" i="54"/>
  <c r="AK63" i="54"/>
  <c r="AK18" i="54"/>
  <c r="AK50" i="54"/>
  <c r="AK15" i="54"/>
  <c r="AK57" i="54"/>
  <c r="AK25" i="54"/>
  <c r="AK20" i="54"/>
  <c r="AK52" i="54"/>
  <c r="AK31" i="54"/>
  <c r="AK41" i="54"/>
  <c r="AK24" i="54"/>
  <c r="AK56" i="54"/>
  <c r="AK14" i="54"/>
  <c r="AJ14" i="54"/>
  <c r="AK61" i="54"/>
  <c r="AG60" i="54"/>
  <c r="AG58" i="54"/>
  <c r="AG56" i="54"/>
  <c r="AG54" i="54"/>
  <c r="AG52" i="54"/>
  <c r="AG50" i="54"/>
  <c r="AG48" i="54"/>
  <c r="AG46" i="54"/>
  <c r="AG44" i="54"/>
  <c r="AG42" i="54"/>
  <c r="AG40" i="54"/>
  <c r="AG38" i="54"/>
  <c r="AG36" i="54"/>
  <c r="AG34" i="54"/>
  <c r="AG32" i="54"/>
  <c r="AG30" i="54"/>
  <c r="AG28" i="54"/>
  <c r="AG26" i="54"/>
  <c r="AG24" i="54"/>
  <c r="AG22" i="54"/>
  <c r="AG20" i="54"/>
  <c r="AG18" i="54"/>
  <c r="AG16" i="54"/>
  <c r="AG62" i="54"/>
  <c r="AG55" i="54"/>
  <c r="AG61" i="54"/>
  <c r="AG49" i="54"/>
  <c r="AG43" i="54"/>
  <c r="AG35" i="54"/>
  <c r="AG27" i="54"/>
  <c r="AG19" i="54"/>
  <c r="AG57" i="54"/>
  <c r="AG51" i="54"/>
  <c r="AG37" i="54"/>
  <c r="AG29" i="54"/>
  <c r="AG21" i="54"/>
  <c r="AG45" i="54"/>
  <c r="AF14" i="54"/>
  <c r="AG14" i="54" s="1"/>
  <c r="AG63" i="54"/>
  <c r="AG47" i="54"/>
  <c r="AG39" i="54"/>
  <c r="AG31" i="54"/>
  <c r="AG23" i="54"/>
  <c r="AG15" i="54"/>
  <c r="AG59" i="54"/>
  <c r="AG53" i="54"/>
  <c r="AG41" i="54"/>
  <c r="AG33" i="54"/>
  <c r="AG25" i="54"/>
  <c r="AG17" i="54"/>
  <c r="R22" i="54" l="1"/>
  <c r="R23" i="54" s="1"/>
  <c r="R24" i="54" s="1"/>
  <c r="R25" i="54" s="1"/>
  <c r="R26" i="54" s="1"/>
  <c r="R27" i="54" s="1"/>
  <c r="R28" i="54" s="1"/>
  <c r="R29" i="54" s="1"/>
  <c r="R30" i="54" s="1"/>
  <c r="R31" i="54" s="1"/>
  <c r="R32" i="54" s="1"/>
  <c r="G15" i="54"/>
  <c r="H15" i="54" s="1"/>
  <c r="G16" i="54" l="1"/>
  <c r="H16" i="54" s="1"/>
  <c r="R33" i="54"/>
  <c r="R34" i="54" s="1"/>
  <c r="R35" i="54" s="1"/>
  <c r="R36" i="54" s="1"/>
  <c r="G17" i="54" l="1"/>
  <c r="H17" i="54" s="1"/>
  <c r="G18" i="54" l="1"/>
  <c r="H18" i="54" s="1"/>
  <c r="G19" i="54" l="1"/>
  <c r="H19" i="54" s="1"/>
  <c r="G20" i="54" l="1"/>
  <c r="H20" i="54" s="1"/>
  <c r="G21" i="54" l="1"/>
  <c r="H21" i="54" s="1"/>
  <c r="G22" i="54" l="1"/>
  <c r="H22" i="54" s="1"/>
  <c r="G23" i="54" l="1"/>
  <c r="H23" i="54" s="1"/>
  <c r="G24" i="54" l="1"/>
  <c r="H24" i="54" s="1"/>
  <c r="G25" i="54" l="1"/>
  <c r="H25" i="54" s="1"/>
  <c r="G26" i="54" l="1"/>
  <c r="H26" i="54" s="1"/>
  <c r="G27" i="54" l="1"/>
  <c r="H27" i="54" s="1"/>
  <c r="G28" i="54" l="1"/>
  <c r="H28" i="54" s="1"/>
  <c r="G29" i="54" l="1"/>
  <c r="H29" i="54" s="1"/>
  <c r="G30" i="54" l="1"/>
  <c r="H30" i="54" s="1"/>
  <c r="G31" i="54" l="1"/>
  <c r="H31" i="54" s="1"/>
  <c r="G32" i="54" l="1"/>
  <c r="H32" i="54" s="1"/>
  <c r="G33" i="54" l="1"/>
  <c r="H33" i="54" s="1"/>
  <c r="G34" i="54" l="1"/>
  <c r="H34" i="54" s="1"/>
  <c r="G35" i="54" l="1"/>
  <c r="H35" i="54" s="1"/>
  <c r="G36" i="54" l="1"/>
  <c r="H36" i="54" s="1"/>
  <c r="M14" i="54" l="1"/>
  <c r="G37" i="54"/>
  <c r="H37" i="54" s="1"/>
  <c r="G38" i="54" l="1"/>
  <c r="H38" i="54" s="1"/>
  <c r="G39" i="54" l="1"/>
  <c r="H39" i="54" s="1"/>
  <c r="G40" i="54" l="1"/>
  <c r="G41" i="54" s="1"/>
  <c r="G42" i="54" l="1"/>
  <c r="G43" i="54" l="1"/>
  <c r="G44" i="54" l="1"/>
  <c r="G45" i="54" l="1"/>
  <c r="G46" i="54" l="1"/>
  <c r="M15" i="54" l="1"/>
  <c r="G47" i="54"/>
  <c r="G48" i="54" l="1"/>
  <c r="G49" i="54" l="1"/>
  <c r="G50" i="54" l="1"/>
  <c r="G51" i="54" l="1"/>
  <c r="G52" i="54" l="1"/>
  <c r="G53" i="54" l="1"/>
  <c r="G54" i="54" l="1"/>
  <c r="G55" i="54" l="1"/>
  <c r="G56" i="54" l="1"/>
  <c r="G57" i="54" l="1"/>
  <c r="M19" i="54" l="1"/>
  <c r="G58" i="54"/>
  <c r="G59" i="54" l="1"/>
  <c r="G60" i="54" l="1"/>
  <c r="G61" i="54" s="1"/>
  <c r="G62" i="54" l="1"/>
  <c r="G63" i="54" l="1"/>
  <c r="M16" i="54" l="1"/>
  <c r="M43" i="54" l="1"/>
  <c r="M42" i="54"/>
  <c r="M20" i="54" l="1"/>
  <c r="M46" i="54" l="1"/>
  <c r="M44" i="54" l="1"/>
  <c r="M52" i="54" l="1"/>
  <c r="M24" i="54"/>
  <c r="M50" i="54" l="1"/>
  <c r="M51" i="54" l="1"/>
  <c r="M26" i="54" l="1"/>
  <c r="M62" i="54" l="1"/>
  <c r="M58" i="54" l="1"/>
  <c r="M37" i="54" l="1"/>
  <c r="M47" i="54" l="1"/>
  <c r="M55" i="54" l="1"/>
  <c r="M25" i="54"/>
  <c r="M39" i="54"/>
  <c r="M63" i="54" l="1"/>
  <c r="M21" i="54" l="1"/>
  <c r="M49" i="54" l="1"/>
  <c r="M53" i="54"/>
  <c r="M48" i="54"/>
  <c r="M45" i="54" l="1"/>
  <c r="M38" i="54"/>
  <c r="M61" i="54"/>
  <c r="M60" i="54" l="1"/>
  <c r="M22" i="54"/>
  <c r="M56" i="54"/>
  <c r="M28" i="54" l="1"/>
  <c r="M27" i="54"/>
  <c r="M23" i="54"/>
  <c r="M17" i="54" l="1"/>
  <c r="M59" i="54"/>
  <c r="M54" i="54"/>
  <c r="M57" i="54"/>
  <c r="M40" i="54"/>
  <c r="M29" i="54" l="1"/>
  <c r="M30" i="54" l="1"/>
  <c r="M31" i="54"/>
  <c r="M32" i="54"/>
  <c r="M41" i="54"/>
  <c r="M36" i="54"/>
  <c r="M18" i="54"/>
  <c r="M35" i="54" l="1"/>
  <c r="M33" i="54" l="1"/>
  <c r="M254" i="54" l="1"/>
  <c r="M232" i="54"/>
  <c r="M181" i="54"/>
  <c r="M170" i="54"/>
  <c r="M144" i="54"/>
  <c r="M165" i="54"/>
  <c r="M211" i="54"/>
  <c r="M94" i="54"/>
  <c r="M167" i="54"/>
  <c r="M207" i="54"/>
  <c r="M221" i="54"/>
  <c r="M155" i="54"/>
  <c r="M203" i="54"/>
  <c r="M110" i="54"/>
  <c r="M124" i="54"/>
  <c r="M206" i="54"/>
  <c r="M194" i="54"/>
  <c r="M216" i="54"/>
  <c r="M106" i="54"/>
  <c r="M103" i="54"/>
  <c r="M134" i="54"/>
  <c r="M176" i="54"/>
  <c r="M107" i="54"/>
  <c r="M151" i="54"/>
  <c r="M95" i="54"/>
  <c r="M199" i="54"/>
  <c r="M223" i="54"/>
  <c r="M188" i="54"/>
  <c r="M253" i="54"/>
  <c r="M158" i="54"/>
  <c r="M236" i="54"/>
  <c r="M185" i="54"/>
  <c r="M175" i="54"/>
  <c r="M116" i="54"/>
  <c r="M196" i="54"/>
  <c r="M251" i="54"/>
  <c r="M219" i="54"/>
  <c r="M145" i="54"/>
  <c r="M75" i="54"/>
  <c r="M164" i="54"/>
  <c r="M186" i="54"/>
  <c r="M234" i="54"/>
  <c r="M198" i="54"/>
  <c r="M72" i="54"/>
  <c r="M242" i="54"/>
  <c r="M83" i="54"/>
  <c r="M228" i="54"/>
  <c r="M180" i="54"/>
  <c r="M67" i="54"/>
  <c r="M250" i="54"/>
  <c r="M125" i="54"/>
  <c r="M212" i="54"/>
  <c r="M195" i="54"/>
  <c r="M143" i="54"/>
  <c r="M148" i="54"/>
  <c r="M214" i="54"/>
  <c r="M68" i="54"/>
  <c r="M156" i="54"/>
  <c r="M90" i="54"/>
  <c r="M229" i="54"/>
  <c r="M182" i="54"/>
  <c r="M217" i="54"/>
  <c r="M193" i="54"/>
  <c r="M131" i="54"/>
  <c r="M139" i="54"/>
  <c r="M113" i="54"/>
  <c r="M183" i="54"/>
  <c r="M73" i="54"/>
  <c r="M178" i="54"/>
  <c r="M92" i="54"/>
  <c r="M222" i="54"/>
  <c r="M163" i="54"/>
  <c r="M153" i="54"/>
  <c r="M99" i="54"/>
  <c r="M166" i="54"/>
  <c r="M146" i="54"/>
  <c r="M117" i="54"/>
  <c r="M243" i="54"/>
  <c r="M162" i="54"/>
  <c r="M104" i="54"/>
  <c r="M70" i="54"/>
  <c r="M225" i="54"/>
  <c r="M142" i="54"/>
  <c r="M147" i="54"/>
  <c r="M111" i="54"/>
  <c r="M137" i="54"/>
  <c r="M159" i="54"/>
  <c r="M197" i="54"/>
  <c r="M224" i="54"/>
  <c r="M126" i="54"/>
  <c r="M122" i="54"/>
  <c r="M81" i="54"/>
  <c r="M168" i="54"/>
  <c r="M132" i="54"/>
  <c r="M213" i="54"/>
  <c r="M152" i="54"/>
  <c r="M140" i="54"/>
  <c r="M114" i="54"/>
  <c r="M179" i="54"/>
  <c r="M173" i="54"/>
  <c r="M100" i="54"/>
  <c r="M133" i="54"/>
  <c r="M91" i="54"/>
  <c r="M187" i="54"/>
  <c r="M80" i="54"/>
  <c r="M76" i="54"/>
  <c r="M115" i="54"/>
  <c r="M97" i="54"/>
  <c r="M161" i="54"/>
  <c r="M247" i="54"/>
  <c r="M237" i="54"/>
  <c r="M201" i="54"/>
  <c r="M215" i="54"/>
  <c r="M88" i="54"/>
  <c r="M138" i="54"/>
  <c r="M98" i="54"/>
  <c r="M231" i="54"/>
  <c r="M210" i="54"/>
  <c r="M150" i="54"/>
  <c r="M93" i="54"/>
  <c r="M245" i="54"/>
  <c r="M157" i="54"/>
  <c r="M172" i="54"/>
  <c r="M154" i="54"/>
  <c r="M87" i="54"/>
  <c r="M149" i="54"/>
  <c r="M239" i="54"/>
  <c r="M65" i="54"/>
  <c r="M174" i="54"/>
  <c r="M135" i="54"/>
  <c r="M108" i="54"/>
  <c r="M171" i="54"/>
  <c r="M119" i="54"/>
  <c r="M189" i="54"/>
  <c r="M205" i="54"/>
  <c r="M248" i="54"/>
  <c r="M202" i="54"/>
  <c r="M105" i="54"/>
  <c r="M238" i="54"/>
  <c r="M127" i="54"/>
  <c r="M89" i="54"/>
  <c r="M79" i="54"/>
  <c r="M233" i="54"/>
  <c r="M66" i="54"/>
  <c r="M130" i="54"/>
  <c r="M128" i="54"/>
  <c r="M192" i="54"/>
  <c r="M204" i="54"/>
  <c r="M220" i="54"/>
  <c r="M102" i="54"/>
  <c r="M112" i="54"/>
  <c r="M184" i="54"/>
  <c r="M69" i="54"/>
  <c r="M71" i="54"/>
  <c r="M129" i="54"/>
  <c r="M101" i="54"/>
  <c r="M82" i="54"/>
  <c r="M64" i="54"/>
  <c r="M177" i="54"/>
  <c r="M74" i="54"/>
  <c r="M160" i="54"/>
  <c r="M78" i="54"/>
  <c r="M118" i="54"/>
  <c r="M240" i="54"/>
  <c r="M109" i="54"/>
  <c r="M252" i="54"/>
  <c r="M77" i="54"/>
  <c r="M141" i="54"/>
  <c r="M230" i="54"/>
  <c r="M227" i="54"/>
  <c r="M249" i="54"/>
  <c r="M123" i="54"/>
  <c r="M244" i="54"/>
  <c r="M169" i="54"/>
  <c r="M200" i="54"/>
  <c r="M190" i="54"/>
  <c r="M241" i="54"/>
  <c r="M96" i="54"/>
  <c r="M85" i="54"/>
  <c r="M208" i="54"/>
  <c r="M121" i="54"/>
  <c r="M86" i="54"/>
  <c r="M191" i="54"/>
  <c r="M255" i="54"/>
  <c r="M136" i="54"/>
  <c r="M235" i="54"/>
  <c r="M209" i="54"/>
  <c r="M120" i="54"/>
  <c r="M246" i="54"/>
  <c r="M226" i="54"/>
  <c r="M84" i="54"/>
  <c r="M218" i="54"/>
  <c r="M34" i="54"/>
  <c r="S14" i="54" s="1" a="1"/>
  <c r="S14" i="54" s="1"/>
  <c r="H10" i="37"/>
  <c r="H9" i="37"/>
  <c r="H8" i="37"/>
  <c r="H7" i="37"/>
  <c r="H6" i="37"/>
  <c r="H5" i="37"/>
  <c r="H4" i="37"/>
  <c r="H3" i="37"/>
  <c r="G10" i="37"/>
  <c r="G9" i="37"/>
  <c r="G8" i="37"/>
  <c r="G7" i="37"/>
  <c r="G6" i="37"/>
  <c r="G5" i="37"/>
  <c r="G4" i="37"/>
  <c r="G3" i="37"/>
  <c r="F10" i="37"/>
  <c r="F9" i="37"/>
  <c r="F8" i="37"/>
  <c r="F7" i="37"/>
  <c r="F6" i="37"/>
  <c r="F5" i="37"/>
  <c r="F4" i="37"/>
  <c r="F3" i="37"/>
  <c r="D10" i="37"/>
  <c r="D9" i="37"/>
  <c r="D8" i="37"/>
  <c r="D7" i="37"/>
  <c r="D6" i="37"/>
  <c r="D5" i="37"/>
  <c r="D4" i="37"/>
  <c r="D3" i="37"/>
  <c r="C10" i="37"/>
  <c r="C9" i="37"/>
  <c r="C8" i="37"/>
  <c r="C7" i="37"/>
  <c r="C6" i="37"/>
  <c r="C5" i="37"/>
  <c r="C4" i="37"/>
  <c r="C3" i="37"/>
  <c r="B10" i="37"/>
  <c r="B9" i="37"/>
  <c r="B8" i="37"/>
  <c r="B7" i="37"/>
  <c r="B6" i="37"/>
  <c r="B5" i="37"/>
  <c r="B4" i="37"/>
  <c r="B3" i="37"/>
  <c r="AF17" i="54"/>
  <c r="AF16" i="54"/>
  <c r="AF15" i="54"/>
  <c r="AE17" i="54"/>
  <c r="AE16" i="54"/>
  <c r="AE15"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21" i="54"/>
  <c r="A20" i="54"/>
  <c r="A19" i="54"/>
  <c r="A18" i="54"/>
  <c r="A17" i="54"/>
  <c r="A16" i="54"/>
  <c r="A15" i="54"/>
  <c r="AT13" i="54"/>
  <c r="AS13" i="54"/>
  <c r="AR13" i="54"/>
  <c r="AQ13" i="54"/>
  <c r="AP13" i="54"/>
  <c r="AO13" i="54"/>
  <c r="AN13" i="54"/>
  <c r="AM13" i="54"/>
  <c r="AT2" i="54"/>
  <c r="AS2" i="54"/>
  <c r="AR2" i="54"/>
  <c r="AQ2" i="54"/>
  <c r="AP2" i="54"/>
  <c r="AO2" i="54"/>
  <c r="AN2" i="54"/>
  <c r="AM2" i="54"/>
  <c r="AT1" i="54"/>
  <c r="AS1" i="54"/>
  <c r="AR1" i="54"/>
  <c r="AQ1" i="54"/>
  <c r="AP1" i="54"/>
  <c r="AO1" i="54"/>
  <c r="AN1" i="54"/>
  <c r="AM1" i="54"/>
  <c r="S22" i="54" l="1"/>
  <c r="S38" i="54"/>
  <c r="S15" i="54"/>
  <c r="S23" i="54"/>
  <c r="S31" i="54"/>
  <c r="S39" i="54"/>
  <c r="S47" i="54"/>
  <c r="S55" i="54"/>
  <c r="S63" i="54"/>
  <c r="S54" i="54"/>
  <c r="S48" i="54"/>
  <c r="S25" i="54"/>
  <c r="S57" i="54"/>
  <c r="S30" i="54"/>
  <c r="S32" i="54"/>
  <c r="S58" i="54"/>
  <c r="S40" i="54"/>
  <c r="S33" i="54"/>
  <c r="S26" i="54"/>
  <c r="S50" i="54"/>
  <c r="S19" i="54"/>
  <c r="S27" i="54"/>
  <c r="S35" i="54"/>
  <c r="S43" i="54"/>
  <c r="S51" i="54"/>
  <c r="S59" i="54"/>
  <c r="S62" i="54"/>
  <c r="S24" i="54"/>
  <c r="S41" i="54"/>
  <c r="S18" i="54"/>
  <c r="S42" i="54"/>
  <c r="S20" i="54"/>
  <c r="S28" i="54"/>
  <c r="S36" i="54"/>
  <c r="S44" i="54"/>
  <c r="S52" i="54"/>
  <c r="S60" i="54"/>
  <c r="S46" i="54"/>
  <c r="S16" i="54"/>
  <c r="S56" i="54"/>
  <c r="S17" i="54"/>
  <c r="S49" i="54"/>
  <c r="S34" i="54"/>
  <c r="S21" i="54"/>
  <c r="S29" i="54"/>
  <c r="S37" i="54"/>
  <c r="S45" i="54"/>
  <c r="S53" i="54"/>
  <c r="S61"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tc={5985AD1D-4BFA-4165-8C47-06BD4C38D769}</author>
    <author>tc={14E8C13D-922C-420D-89C7-74FD46F05AAB}</author>
  </authors>
  <commentList>
    <comment ref="P10" authorId="0" shapeId="0" xr:uid="{5985AD1D-4BFA-4165-8C47-06BD4C38D76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Bold text = Wildcard this round
Grey text = Wildcard earlier in the year</t>
        </r>
      </text>
    </comment>
    <comment ref="AD10" authorId="1" shapeId="0" xr:uid="{14E8C13D-922C-420D-89C7-74FD46F05AA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Blue = Backed their team,
Yellow = Ducked their team,
Bold = their team won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tc={FE3C3AD9-70D9-4221-9CF5-AE2CC9927622}</author>
  </authors>
  <commentList>
    <comment ref="O4" authorId="0" shapeId="0" xr:uid="{9BEA208C-C753-4AEB-933A-E37F61648CA1}">
      <text>
        <r>
          <rPr>
            <sz val="11"/>
            <rFont val="Calibri"/>
            <family val="2"/>
          </rPr>
          <t>This column displays the tipper's ranking in the Shaw Thing Tipping Competition.</t>
        </r>
      </text>
    </comment>
    <comment ref="S4" authorId="0" shapeId="0" xr:uid="{CF3F1E64-9699-4D45-AC3C-1C6596372A8A}">
      <text>
        <r>
          <rPr>
            <sz val="11"/>
            <rFont val="Calibri"/>
            <family val="2"/>
          </rPr>
          <t>This column shows each tippers' total score so far in the season. The total includes any bonus points achieved through use of the Wildcard.</t>
        </r>
      </text>
    </comment>
    <comment ref="T4" authorId="0" shapeId="0" xr:uid="{C588457A-9BB0-487E-A4E5-0D9A8324CFA7}">
      <text>
        <r>
          <rPr>
            <sz val="11"/>
            <rFont val="Calibri"/>
            <family val="2"/>
          </rPr>
          <t>This column displays the score each tipper achieved in the round shown in the heading.
A number in italics indicates the tipper did not submit selections for this round, and that their ladder predictions were used to calculate the score.</t>
        </r>
      </text>
    </comment>
    <comment ref="U9" authorId="1" shapeId="0" xr:uid="{FE3C3AD9-70D9-4221-9CF5-AE2CC992762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Blue = Backed their team,
Yellow = Ducked their team,
Bold = their team won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tc={1DEF924F-655F-42C9-88F1-A483482ACABA}</author>
  </authors>
  <commentList>
    <comment ref="V4" authorId="0" shapeId="0" xr:uid="{6D23DA87-46CF-4D2E-B5F5-0BC8800406CC}">
      <text>
        <r>
          <rPr>
            <sz val="11"/>
            <rFont val="Calibri"/>
            <family val="2"/>
          </rPr>
          <t>This column displays the tipper's ranking in the Power Tipping Competition.</t>
        </r>
      </text>
    </comment>
    <comment ref="W4" authorId="0" shapeId="0" xr:uid="{8A21478A-5E4A-43B3-9F31-D63E94133AF2}">
      <text>
        <r>
          <rPr>
            <sz val="11"/>
            <rFont val="Calibri"/>
            <family val="2"/>
          </rPr>
          <t>This column displays the tipper's ranking in the Shaw Thing Tipping Competition.</t>
        </r>
      </text>
    </comment>
    <comment ref="AB4" authorId="0" shapeId="0" xr:uid="{A09A0E6E-15A0-4C27-A50F-C8098715CFF1}">
      <text>
        <r>
          <rPr>
            <sz val="11"/>
            <rFont val="Calibri"/>
            <family val="2"/>
          </rPr>
          <t>This column displays the score each tipper achieved in the round shown in the heading.
A number in italics indicates the tipper did not submit selections for this round, and that their ladder predictions were used to calculate the score.</t>
        </r>
      </text>
    </comment>
    <comment ref="AI13" authorId="1" shapeId="0" xr:uid="{1DEF924F-655F-42C9-88F1-A483482ACAB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Blue = Backed their team,
Yellow = Ducked their team,
Bold = their team won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714999B-0D74-4D03-B8C7-81BFB81D3780}"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46D29AB2-5ADA-4D27-8ADC-3078AD3848C1}" name="WorksheetConnection_Round 16 Results Calc.xlsx!Matches" type="102" refreshedVersion="8" minRefreshableVersion="5">
    <extLst>
      <ext xmlns:x15="http://schemas.microsoft.com/office/spreadsheetml/2010/11/main" uri="{DE250136-89BD-433C-8126-D09CA5730AF9}">
        <x15:connection id="Matches">
          <x15:rangePr sourceName="_xlcn.WorksheetConnection_Round16ResultsCalc.xlsxMatches"/>
        </x15:connection>
      </ext>
    </extLst>
  </connection>
  <connection id="3" xr16:uid="{5AD0D258-943D-4B57-B75A-E11ABC02FA8F}" name="WorksheetConnection_Round 16 Results Calc.xlsx!RoundTips" type="102" refreshedVersion="8" minRefreshableVersion="5">
    <extLst>
      <ext xmlns:x15="http://schemas.microsoft.com/office/spreadsheetml/2010/11/main" uri="{DE250136-89BD-433C-8126-D09CA5730AF9}">
        <x15:connection id="RoundTips">
          <x15:rangePr sourceName="_xlcn.WorksheetConnection_Round16ResultsCalc.xlsxRoundTips"/>
        </x15:connection>
      </ext>
    </extLst>
  </connection>
  <connection id="4" xr16:uid="{F96A90F0-F717-4C0A-9BC6-085247222A59}" name="WorksheetConnection_Round 16 Results Calc.xlsx!Teams" type="102" refreshedVersion="8" minRefreshableVersion="5">
    <extLst>
      <ext xmlns:x15="http://schemas.microsoft.com/office/spreadsheetml/2010/11/main" uri="{DE250136-89BD-433C-8126-D09CA5730AF9}">
        <x15:connection id="Teams">
          <x15:rangePr sourceName="_xlcn.WorksheetConnection_Round16ResultsCalc.xlsxTeams"/>
        </x15:connection>
      </ext>
    </extLst>
  </connection>
  <connection id="5" xr16:uid="{E140099F-6F89-4B5A-AB90-532A656EEFE9}" name="WorksheetConnection_Round 16 Results Calc.xlsx!TipperLadderPositions" type="102" refreshedVersion="8" minRefreshableVersion="5">
    <extLst>
      <ext xmlns:x15="http://schemas.microsoft.com/office/spreadsheetml/2010/11/main" uri="{DE250136-89BD-433C-8126-D09CA5730AF9}">
        <x15:connection id="TipperLadderPositions">
          <x15:rangePr sourceName="_xlcn.WorksheetConnection_Round16ResultsCalc.xlsxTipperLadderPositions"/>
        </x15:connection>
      </ext>
    </extLst>
  </connection>
  <connection id="6" xr16:uid="{E4FB2E9E-CCD5-490A-B064-B1F99C6DC4CE}" name="WorksheetConnection_Round 16 Results Calc.xlsx!Tippers" type="102" refreshedVersion="8" minRefreshableVersion="5">
    <extLst>
      <ext xmlns:x15="http://schemas.microsoft.com/office/spreadsheetml/2010/11/main" uri="{DE250136-89BD-433C-8126-D09CA5730AF9}">
        <x15:connection id="Tippers">
          <x15:rangePr sourceName="_xlcn.WorksheetConnection_Round16ResultsCalc.xlsxTippers"/>
        </x15:connection>
      </ext>
    </extLst>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<sst xmlns="http://schemas.openxmlformats.org/spreadsheetml/2006/main" count="18485" uniqueCount="1683">
  <si>
    <t>Ranking</t>
  </si>
  <si>
    <t/>
  </si>
  <si>
    <t>Hi/Lo</t>
  </si>
  <si>
    <t>First Name</t>
  </si>
  <si>
    <t>Surname</t>
  </si>
  <si>
    <t>PT Rank</t>
  </si>
  <si>
    <t>STT Rank</t>
  </si>
  <si>
    <t>Company</t>
  </si>
  <si>
    <t>Gender</t>
  </si>
  <si>
    <t>Region</t>
  </si>
  <si>
    <t>Total to Date</t>
  </si>
  <si>
    <t>Score Round 18</t>
  </si>
  <si>
    <t>Hit Rate</t>
  </si>
  <si>
    <t>Game 1 Points Tipped</t>
  </si>
  <si>
    <t>Wild Card</t>
  </si>
  <si>
    <t>Prizes Won</t>
  </si>
  <si>
    <t>Ladder Score Rnd/Season</t>
  </si>
  <si>
    <t>Hot Tips</t>
  </si>
  <si>
    <t>In the Money</t>
  </si>
  <si>
    <t>Paid</t>
  </si>
  <si>
    <t>WildCard This Round</t>
  </si>
  <si>
    <t>Last Pos</t>
  </si>
  <si>
    <t>Delta</t>
  </si>
  <si>
    <t>Shade Count</t>
  </si>
  <si>
    <t>Shade</t>
  </si>
  <si>
    <t>RankCalc</t>
  </si>
  <si>
    <t>Rank</t>
  </si>
  <si>
    <t>Tipper</t>
  </si>
  <si>
    <t>This Round</t>
  </si>
  <si>
    <t>Wildcard</t>
  </si>
  <si>
    <t>Total Score</t>
  </si>
  <si>
    <t>Just Rand</t>
  </si>
  <si>
    <t>Tips Entered</t>
  </si>
  <si>
    <t>Game 1 Total Points</t>
  </si>
  <si>
    <t>Hot Tip Valid</t>
  </si>
  <si>
    <t>Hot Tip Survivor</t>
  </si>
  <si>
    <t>Hot Tip</t>
  </si>
  <si>
    <t>HT Won</t>
  </si>
  <si>
    <t>Ladder Tips</t>
  </si>
  <si>
    <t>Supports</t>
  </si>
  <si>
    <t>Tipped Support</t>
  </si>
  <si>
    <t>Suport Won</t>
  </si>
  <si>
    <t>TipperID</t>
  </si>
  <si>
    <t>Tips Correct</t>
  </si>
  <si>
    <t xml:space="preserve"> Score This Round</t>
  </si>
  <si>
    <t>GroupID</t>
  </si>
  <si>
    <t>FirstRow</t>
  </si>
  <si>
    <t>Owens Family</t>
  </si>
  <si>
    <t>HasPaid</t>
  </si>
  <si>
    <t>FirstName</t>
  </si>
  <si>
    <t>ThisRoundTippingPoints</t>
  </si>
  <si>
    <t>WildcardTips</t>
  </si>
  <si>
    <t>TotalPoints</t>
  </si>
  <si>
    <t>PercentTipped</t>
  </si>
  <si>
    <t>TipsEntered</t>
  </si>
  <si>
    <t>LadderTipsCorrect</t>
  </si>
  <si>
    <t>RowNum</t>
  </si>
  <si>
    <t>Show</t>
  </si>
  <si>
    <t># of tippers correct</t>
  </si>
  <si>
    <t>Average score this week</t>
  </si>
  <si>
    <t>Wild Cards played</t>
  </si>
  <si>
    <t>Average Wild Card score</t>
  </si>
  <si>
    <t>Team</t>
  </si>
  <si>
    <t>%</t>
  </si>
  <si>
    <t>Pts</t>
  </si>
  <si>
    <t>Score</t>
  </si>
  <si>
    <t>Count</t>
  </si>
  <si>
    <t>Supporters' Summary</t>
  </si>
  <si>
    <t>Tips OK</t>
  </si>
  <si>
    <t>Game 1 Pts diff</t>
  </si>
  <si>
    <t>Index</t>
  </si>
  <si>
    <t>MatchNum</t>
  </si>
  <si>
    <t>TeamID</t>
  </si>
  <si>
    <t>MatchID</t>
  </si>
  <si>
    <t>Winner</t>
  </si>
  <si>
    <t>Team Followed</t>
  </si>
  <si>
    <t>Backed</t>
  </si>
  <si>
    <t>Ducked</t>
  </si>
  <si>
    <t xml:space="preserve">Hot Tip Summary </t>
  </si>
  <si>
    <t>Survivors</t>
  </si>
  <si>
    <t>Dropouts</t>
  </si>
  <si>
    <t>In Hand</t>
  </si>
  <si>
    <t>Invalid HT TipperID</t>
  </si>
  <si>
    <t>Valid</t>
  </si>
  <si>
    <t>Hot Tips Used</t>
  </si>
  <si>
    <t>Strikeout</t>
  </si>
  <si>
    <t>Teams Remaining</t>
  </si>
  <si>
    <t>Female</t>
  </si>
  <si>
    <t>North</t>
  </si>
  <si>
    <t>Male</t>
  </si>
  <si>
    <t>0420a559-e84b-4714-9e36-250dc6b44295</t>
  </si>
  <si>
    <t>shaun.heather@tasnetworks.com.au</t>
  </si>
  <si>
    <t>Shaun</t>
  </si>
  <si>
    <t>Heather</t>
  </si>
  <si>
    <t>Taylor</t>
  </si>
  <si>
    <t>South</t>
  </si>
  <si>
    <t>Andrew</t>
  </si>
  <si>
    <t>Hine</t>
  </si>
  <si>
    <t>077a3e0f-4fb5-498a-b22d-20b8966699fa</t>
  </si>
  <si>
    <t>brett.templar@hotmail.com</t>
  </si>
  <si>
    <t>Brett</t>
  </si>
  <si>
    <t>Templar</t>
  </si>
  <si>
    <t>Foster</t>
  </si>
  <si>
    <t>091f9647-855a-42a2-9d2c-3ce84ec4f25f</t>
  </si>
  <si>
    <t>Anita.Bourn@tasnetworks.com.au</t>
  </si>
  <si>
    <t>Anita</t>
  </si>
  <si>
    <t>Bourn</t>
  </si>
  <si>
    <t>0f99a2e1-9ee2-4bd9-9b24-b810306636c3</t>
  </si>
  <si>
    <t>bgarwood71@optusnet.com.au</t>
  </si>
  <si>
    <t>Brendon</t>
  </si>
  <si>
    <t>Garwood</t>
  </si>
  <si>
    <t>122d8261-d02a-4095-bfe7-17c579338bc5</t>
  </si>
  <si>
    <t>shannonhill83@gmail.com</t>
  </si>
  <si>
    <t>Shannon</t>
  </si>
  <si>
    <t>Hill</t>
  </si>
  <si>
    <t>Harry</t>
  </si>
  <si>
    <t>13927a2a-855e-4699-913c-aedf85263ad9</t>
  </si>
  <si>
    <t>Anthony.Bransden@tasnetworks.com.au</t>
  </si>
  <si>
    <t>Anthony</t>
  </si>
  <si>
    <t>Bransden</t>
  </si>
  <si>
    <t>16340aca-10f2-43aa-8a58-9fd7b1fda9bf</t>
  </si>
  <si>
    <t>a_bassett@bigpond.com</t>
  </si>
  <si>
    <t>Anne</t>
  </si>
  <si>
    <t>Bassett</t>
  </si>
  <si>
    <t>16b0a84d-6672-4b0c-994b-abfd53a45607</t>
  </si>
  <si>
    <t>hpe75@hotmail.com</t>
  </si>
  <si>
    <t>Heidi</t>
  </si>
  <si>
    <t>Chambers</t>
  </si>
  <si>
    <t>174d9347-ecd2-46e2-8614-d9e985df7e80</t>
  </si>
  <si>
    <t>alec.dornauf@tasnetworks.com.au</t>
  </si>
  <si>
    <t>Alec</t>
  </si>
  <si>
    <t>Dornauf</t>
  </si>
  <si>
    <t>Ben</t>
  </si>
  <si>
    <t>Chris</t>
  </si>
  <si>
    <t>1d335f07-134c-481a-93ce-ffee401c9feb</t>
  </si>
  <si>
    <t>peter.smith1954@outlook.com</t>
  </si>
  <si>
    <t>Peter</t>
  </si>
  <si>
    <t>Smith</t>
  </si>
  <si>
    <t>1e0faaa1-047e-4930-96fe-c11266658aa4</t>
  </si>
  <si>
    <t>Steve.robertson@tasnetworks.com.au</t>
  </si>
  <si>
    <t>Henry</t>
  </si>
  <si>
    <t xml:space="preserve">Robertson </t>
  </si>
  <si>
    <t>Scott</t>
  </si>
  <si>
    <t>1e876781-02fd-406d-b448-ff5452e77abd</t>
  </si>
  <si>
    <t>joel.mountney@tasnetworks.com.au</t>
  </si>
  <si>
    <t>Joel</t>
  </si>
  <si>
    <t>Mountney</t>
  </si>
  <si>
    <t>202212a8-216c-49cb-8aaf-033df2b64ac0</t>
  </si>
  <si>
    <t>spider.hine777@gmail.com</t>
  </si>
  <si>
    <t>Greg</t>
  </si>
  <si>
    <t>2211ffd8-dffc-419f-b18f-5d6e40bbaedd</t>
  </si>
  <si>
    <t>belinda.lehner@tasnetworks.com.au</t>
  </si>
  <si>
    <t>Belinda</t>
  </si>
  <si>
    <t>Lehner</t>
  </si>
  <si>
    <t>24291280-e8ec-4ccb-8fa8-636e74f99bdc</t>
  </si>
  <si>
    <t>Christine.dennison@auroraenergy.com.au</t>
  </si>
  <si>
    <t>Christine</t>
  </si>
  <si>
    <t>Dennison</t>
  </si>
  <si>
    <t>Harris</t>
  </si>
  <si>
    <t>27ee18b2-6617-48e6-8fbb-fb6145112092</t>
  </si>
  <si>
    <t>sarah.dahmes@tasnetworks.com.au</t>
  </si>
  <si>
    <t>Sarah</t>
  </si>
  <si>
    <t>Dahmes</t>
  </si>
  <si>
    <t>28576fd4-6d36-41d3-ace0-ec46bfed0e3f</t>
  </si>
  <si>
    <t>nickw788844@gmail.com</t>
  </si>
  <si>
    <t>Nick</t>
  </si>
  <si>
    <t>Whelan</t>
  </si>
  <si>
    <t>Adam</t>
  </si>
  <si>
    <t>Golding</t>
  </si>
  <si>
    <t>Kurt</t>
  </si>
  <si>
    <t>Coppleman</t>
  </si>
  <si>
    <t>Brian</t>
  </si>
  <si>
    <t>Fleming</t>
  </si>
  <si>
    <t>Matthew</t>
  </si>
  <si>
    <t>2b594d02-38b8-4de7-8fe5-9538087e9987</t>
  </si>
  <si>
    <t>catieowens08@gmail.com</t>
  </si>
  <si>
    <t>Catie</t>
  </si>
  <si>
    <t>Owens</t>
  </si>
  <si>
    <t>2bbae3e8-1ec0-46f3-b7ca-f8322f85caa9</t>
  </si>
  <si>
    <t>captainparmenter@hotmail.com</t>
  </si>
  <si>
    <t>Mark</t>
  </si>
  <si>
    <t>Spooner</t>
  </si>
  <si>
    <t>2cac25a9-c7e0-4dd7-8bf3-90648c886bac</t>
  </si>
  <si>
    <t>robbiemarino8@gmail.com</t>
  </si>
  <si>
    <t>Robbie</t>
  </si>
  <si>
    <t>Marino</t>
  </si>
  <si>
    <t>2d9e322e-7fc8-496e-9c4c-54b7ff2e3d1d</t>
  </si>
  <si>
    <t>william.lane@tasnetworks.com.au</t>
  </si>
  <si>
    <t>William</t>
  </si>
  <si>
    <t>Lane</t>
  </si>
  <si>
    <t>2e8acd29-83e6-45f7-80ae-468c384f5a87</t>
  </si>
  <si>
    <t>matt.adams@42-24.com.au</t>
  </si>
  <si>
    <t>Matt</t>
  </si>
  <si>
    <t>Adams</t>
  </si>
  <si>
    <t>2ef7f323-d7f2-42ae-a302-78e82995e253</t>
  </si>
  <si>
    <t>steven.maloney@tasnetworks.com.au</t>
  </si>
  <si>
    <t>Steven</t>
  </si>
  <si>
    <t>Maloney</t>
  </si>
  <si>
    <t>30406034-9fd7-4ae0-9e47-b81c7e981a29</t>
  </si>
  <si>
    <t>kathywright4@bigpond.com</t>
  </si>
  <si>
    <t>Kathy</t>
  </si>
  <si>
    <t>Wright</t>
  </si>
  <si>
    <t>30950d5b-24ea-4900-a061-00ff7b6b260c</t>
  </si>
  <si>
    <t>billygodwin@gmail.com</t>
  </si>
  <si>
    <t>Billy</t>
  </si>
  <si>
    <t>Godwin</t>
  </si>
  <si>
    <t>31db7769-dda4-4c79-b201-b234446ce03b</t>
  </si>
  <si>
    <t>craig_2074@hotmail.com</t>
  </si>
  <si>
    <t xml:space="preserve">Craig </t>
  </si>
  <si>
    <t xml:space="preserve">McKinlay </t>
  </si>
  <si>
    <t>323e50e5-d15a-40b0-8db2-6a3694f009bb</t>
  </si>
  <si>
    <t>lohbergermeister@gmail.com</t>
  </si>
  <si>
    <t>Lohberger</t>
  </si>
  <si>
    <t>Craig</t>
  </si>
  <si>
    <t>Michael</t>
  </si>
  <si>
    <t>3637bd29-6161-4ce4-8ef6-94514e933498</t>
  </si>
  <si>
    <t>kenneth.lai@tasnetworks.com.au</t>
  </si>
  <si>
    <t>Kenneth</t>
  </si>
  <si>
    <t>Lai</t>
  </si>
  <si>
    <t>371df9cc-554c-4cf9-a9f8-8b820107d8ba</t>
  </si>
  <si>
    <t>imackenzie092@gmail.com</t>
  </si>
  <si>
    <t>Ian</t>
  </si>
  <si>
    <t>Mackenzie</t>
  </si>
  <si>
    <t>Kylie</t>
  </si>
  <si>
    <t>3a08f1df-f28e-48e2-9359-cf34a8e126f1</t>
  </si>
  <si>
    <t>nathan.donoghue@tasnetworks.com.au</t>
  </si>
  <si>
    <t>Nathan</t>
  </si>
  <si>
    <t>Donoghue</t>
  </si>
  <si>
    <t>3a3969e4-5480-4599-982b-3c9bb6c6ede2</t>
  </si>
  <si>
    <t>Graeme.Gardner@tasnetworks.com.au</t>
  </si>
  <si>
    <t>Graeme</t>
  </si>
  <si>
    <t>Gardner</t>
  </si>
  <si>
    <t>3abc630f-1966-41ed-bde6-e3028915a031</t>
  </si>
  <si>
    <t>rosefin@bigpond.com</t>
  </si>
  <si>
    <t>Rose</t>
  </si>
  <si>
    <t>Findlater</t>
  </si>
  <si>
    <t>3b04fd8d-8fe2-4e5f-8900-11e5ae41a580</t>
  </si>
  <si>
    <t>mel.cullen@live.com</t>
  </si>
  <si>
    <t>Mel</t>
  </si>
  <si>
    <t>Cullen</t>
  </si>
  <si>
    <t>3d2a86a3-de20-48df-8b76-8ce1666b3f78</t>
  </si>
  <si>
    <t>ian.hermanis@auroraenergy.com.au</t>
  </si>
  <si>
    <t>Hermanis</t>
  </si>
  <si>
    <t>McKillop</t>
  </si>
  <si>
    <t>3f80d2bd-89b6-4366-a5bc-e198f0ac0a1d</t>
  </si>
  <si>
    <t>jon.fulton@tasnetworks.com.au</t>
  </si>
  <si>
    <t>Jon</t>
  </si>
  <si>
    <t>Fulton</t>
  </si>
  <si>
    <t>42d3cc2e-7539-46cc-ab4d-7738742436bb</t>
  </si>
  <si>
    <t>jamie_roberts2222@yahoo.com.au</t>
  </si>
  <si>
    <t>Jamie</t>
  </si>
  <si>
    <t>Roberts</t>
  </si>
  <si>
    <t>441a8914-3f8f-4fd4-becd-604f6f3904b7</t>
  </si>
  <si>
    <t>kylie.bennett@tasnetworks.com.au</t>
  </si>
  <si>
    <t>4556c996-16e7-41f5-b9f7-0c7721b2a91c</t>
  </si>
  <si>
    <t>johnstonloretta@gmail.com</t>
  </si>
  <si>
    <t>Loretta</t>
  </si>
  <si>
    <t>ajbeven@bigpond.com</t>
  </si>
  <si>
    <t>Beven</t>
  </si>
  <si>
    <t>46afeac8-b91a-4027-b97d-a687fb4a4b40</t>
  </si>
  <si>
    <t>Karen.jenkins8@bigpond.com</t>
  </si>
  <si>
    <t>Karen</t>
  </si>
  <si>
    <t>Jenkins</t>
  </si>
  <si>
    <t>46b071eb-91ff-4f09-899f-bc077abf8e50</t>
  </si>
  <si>
    <t>felicity.walsh@tasnetworks.com.au</t>
  </si>
  <si>
    <t>Felicity</t>
  </si>
  <si>
    <t>Walsh</t>
  </si>
  <si>
    <t>4759bba3-30c2-4db1-aa20-da03abc0fa9b</t>
  </si>
  <si>
    <t>glenneberle@hotmail.com</t>
  </si>
  <si>
    <t>Glenn</t>
  </si>
  <si>
    <t>Eberle</t>
  </si>
  <si>
    <t>48d4fda9-cdf3-456d-af0a-3fcd76633f1d</t>
  </si>
  <si>
    <t>stefran@our.net.au</t>
  </si>
  <si>
    <t>Francis</t>
  </si>
  <si>
    <t>493ba26c-ff13-4e6c-bfb3-3d25e0f7845a</t>
  </si>
  <si>
    <t>dan.hollingsworth@tasnetworks.com.au</t>
  </si>
  <si>
    <t>Dan</t>
  </si>
  <si>
    <t>Hollingsworth</t>
  </si>
  <si>
    <t>4b2c0376-8613-4c10-820c-0f19f18b835b</t>
  </si>
  <si>
    <t>nsmac85@gmail.com</t>
  </si>
  <si>
    <t>4c5dabe7-501e-4a7c-af2b-3b68e31b282e</t>
  </si>
  <si>
    <t>tshea@c5prosolutions.com</t>
  </si>
  <si>
    <t>Tony</t>
  </si>
  <si>
    <t>Shea</t>
  </si>
  <si>
    <t>4c6a4367-4a65-44ec-b862-b56a48efd541</t>
  </si>
  <si>
    <t>conan.duhig@hotmail.com</t>
  </si>
  <si>
    <t>Conan</t>
  </si>
  <si>
    <t>Duhig</t>
  </si>
  <si>
    <t>4d67cbd3-b8fa-4202-86e4-137b9a25fb5d</t>
  </si>
  <si>
    <t>anthony.taylor@tasnetworks.com.au</t>
  </si>
  <si>
    <t>Anna</t>
  </si>
  <si>
    <t>Masters</t>
  </si>
  <si>
    <t>4e0a7781-41b3-45b4-8402-168a8b354dc9</t>
  </si>
  <si>
    <t>graeme.wood@tasnetworks.com.au</t>
  </si>
  <si>
    <t>Wood</t>
  </si>
  <si>
    <t>520c81c6-c476-45d3-aabf-3a7932e59386</t>
  </si>
  <si>
    <t>ros.dunc@hotmail.com</t>
  </si>
  <si>
    <t xml:space="preserve">Roslyn </t>
  </si>
  <si>
    <t>McKendrick</t>
  </si>
  <si>
    <t>5b67b8fb-375a-4184-b676-7ba63a4c6f29</t>
  </si>
  <si>
    <t>chris.noye@tasnetworks.com.au</t>
  </si>
  <si>
    <t>Noye</t>
  </si>
  <si>
    <t>5be092b6-752a-4fde-8243-a7e2044b70f1</t>
  </si>
  <si>
    <t>alex.izbicki@tasnetworks.com.au</t>
  </si>
  <si>
    <t>Alex</t>
  </si>
  <si>
    <t>Izbicki</t>
  </si>
  <si>
    <t>5c01774f-8a83-4eb9-9c8d-4c2722db53aa</t>
  </si>
  <si>
    <t>cyrilpatmore@gmail.com</t>
  </si>
  <si>
    <t>Cyril</t>
  </si>
  <si>
    <t>Patmore</t>
  </si>
  <si>
    <t>5d01738a-d912-4dcb-9ca9-5cf0531f6142</t>
  </si>
  <si>
    <t>greglizwilliams@gmail.com</t>
  </si>
  <si>
    <t xml:space="preserve">Williams </t>
  </si>
  <si>
    <t>5d234c4c-8141-487a-afa9-b367d26bacdb</t>
  </si>
  <si>
    <t>jarad.hughes@tasnetworks.com.au</t>
  </si>
  <si>
    <t>Jarad</t>
  </si>
  <si>
    <t>Hughes</t>
  </si>
  <si>
    <t xml:space="preserve">Czerkiewicz </t>
  </si>
  <si>
    <t>5ddc456a-5229-4e90-b47a-4b98691866b3</t>
  </si>
  <si>
    <t>chris.hughes@brierleyhose.com.au</t>
  </si>
  <si>
    <t>5f245f1e-643a-49aa-8025-1bee70573ebc</t>
  </si>
  <si>
    <t>simonburgess9@gmail.com</t>
  </si>
  <si>
    <t>Simon</t>
  </si>
  <si>
    <t>Burgess</t>
  </si>
  <si>
    <t>61d440c5-e3b3-4f59-9485-1cb92b8314fc</t>
  </si>
  <si>
    <t>gazyoung@bigpond.com</t>
  </si>
  <si>
    <t>Garry</t>
  </si>
  <si>
    <t>Young</t>
  </si>
  <si>
    <t>6247f90d-92fb-4677-af3f-81403c9b3f47</t>
  </si>
  <si>
    <t>adam.foster@tasnetworks.com.au</t>
  </si>
  <si>
    <t>631a5917-d85a-40ba-9578-c1a0bebd83a5</t>
  </si>
  <si>
    <t>david.berry.mka@gmail.com</t>
  </si>
  <si>
    <t>David</t>
  </si>
  <si>
    <t>Berry</t>
  </si>
  <si>
    <t>63243029-30ae-4916-bdd7-62f3ccd014f4</t>
  </si>
  <si>
    <t>glenn675@gmail.com</t>
  </si>
  <si>
    <t>Wheeler</t>
  </si>
  <si>
    <t>6400a780-4102-4a7f-933d-1894e9c6a3cc</t>
  </si>
  <si>
    <t>markdennison@msn.com</t>
  </si>
  <si>
    <t>Liam</t>
  </si>
  <si>
    <t>643543ee-6d64-4170-9ac7-95a5d2aa3946</t>
  </si>
  <si>
    <t>beaumontlee0@gmail.com</t>
  </si>
  <si>
    <t>Lee</t>
  </si>
  <si>
    <t xml:space="preserve">Beaumont </t>
  </si>
  <si>
    <t>667be356-d8a7-4e9b-8503-3056ca92ef33</t>
  </si>
  <si>
    <t>ross.burridge@tasnetworks.com.au</t>
  </si>
  <si>
    <t>Ross</t>
  </si>
  <si>
    <t>Burridge</t>
  </si>
  <si>
    <t>675d2403-3b3f-40e4-a0ae-cd706006de34</t>
  </si>
  <si>
    <t>barbaranancystewart@hotmail.com</t>
  </si>
  <si>
    <t>Barbara</t>
  </si>
  <si>
    <t>Stewart</t>
  </si>
  <si>
    <t>6bf92ccf-7c49-4a8f-8e6a-60578593fb81</t>
  </si>
  <si>
    <t>egebka36@gmail.com</t>
  </si>
  <si>
    <t>Edmund</t>
  </si>
  <si>
    <t>Gebka</t>
  </si>
  <si>
    <t>6c26caa0-16e9-42ff-ab8a-07358fc7dd3a</t>
  </si>
  <si>
    <t>hawksrule10@gmail.com</t>
  </si>
  <si>
    <t>6cead5a4-4859-4921-a086-b163b45cd9a6</t>
  </si>
  <si>
    <t>Duncan</t>
  </si>
  <si>
    <t>6ead5259-e489-4b1c-a664-a3a88caa8e75</t>
  </si>
  <si>
    <t>rebecca.pedley@auroraenergy.com.au</t>
  </si>
  <si>
    <t xml:space="preserve">Rebecca </t>
  </si>
  <si>
    <t>Pedley</t>
  </si>
  <si>
    <t>73a043d4-657a-4897-81a7-fa8126f4b725</t>
  </si>
  <si>
    <t>mikestewart13@hotmail.com</t>
  </si>
  <si>
    <t>74a0e520-db55-4a43-948c-0a63d22430a7</t>
  </si>
  <si>
    <t>karen.chandler60@gmail.com</t>
  </si>
  <si>
    <t xml:space="preserve">Karen </t>
  </si>
  <si>
    <t>Chandler</t>
  </si>
  <si>
    <t>7553ff16-b671-4016-a181-d76d43b38a88</t>
  </si>
  <si>
    <t>trent.duggan@tasnetworks.com.au</t>
  </si>
  <si>
    <t>Trent</t>
  </si>
  <si>
    <t>Duggan</t>
  </si>
  <si>
    <t>765459e4-d8f7-4404-9765-7677eda406a5</t>
  </si>
  <si>
    <t>clodagh.doyle@tasnetworks.com.au</t>
  </si>
  <si>
    <t>Clodagh</t>
  </si>
  <si>
    <t>Doyle</t>
  </si>
  <si>
    <t>776ec27d-0d60-406c-8ad9-ca3a20861834</t>
  </si>
  <si>
    <t>denisewell66@gmail.com</t>
  </si>
  <si>
    <t>Denise</t>
  </si>
  <si>
    <t>Sewell</t>
  </si>
  <si>
    <t>Adele</t>
  </si>
  <si>
    <t>McTye</t>
  </si>
  <si>
    <t>7a5d5de4-b70e-4a64-a739-421250d77c39</t>
  </si>
  <si>
    <t>rodglen2@bigpond.net.au</t>
  </si>
  <si>
    <t>Rod</t>
  </si>
  <si>
    <t>Bennett</t>
  </si>
  <si>
    <t>7aa00534-dc6d-4559-b3c7-b1c8821a69c2</t>
  </si>
  <si>
    <t>michael.hunnibell@gmail.com</t>
  </si>
  <si>
    <t>Mike</t>
  </si>
  <si>
    <t xml:space="preserve">Hunnibell </t>
  </si>
  <si>
    <t>7b8a2fd1-ad08-4b6a-84ab-ac3d13c52407</t>
  </si>
  <si>
    <t>KayeMartindill@gmail.com</t>
  </si>
  <si>
    <t>Kaye</t>
  </si>
  <si>
    <t>Martindill</t>
  </si>
  <si>
    <t>7be17175-c484-4ddf-81a6-860410991d06</t>
  </si>
  <si>
    <t>stumorgan81@gmail.com</t>
  </si>
  <si>
    <t>Stuart</t>
  </si>
  <si>
    <t>Morgan</t>
  </si>
  <si>
    <t>7dccb68c-73c6-4fab-92aa-58714b0080db</t>
  </si>
  <si>
    <t>craig.owens9994@gmail.com</t>
  </si>
  <si>
    <t>7e4637f1-fd81-4453-9e90-9d5b2dab94b2</t>
  </si>
  <si>
    <t>anna.masters@bigpond.com</t>
  </si>
  <si>
    <t>7f2a088f-4475-423c-9c62-2de3b574a19c</t>
  </si>
  <si>
    <t>mark.bresnehan@tasnetworks.com.au</t>
  </si>
  <si>
    <t>Bresnehan</t>
  </si>
  <si>
    <t>8136734a-3acd-47b2-a632-df05a88da41e</t>
  </si>
  <si>
    <t>MarkRichardson462@hotmail.com</t>
  </si>
  <si>
    <t>Richardson</t>
  </si>
  <si>
    <t>824f9c38-7cff-417a-9715-1bfb51530897</t>
  </si>
  <si>
    <t>danielle.goodwin@auroraenergy.com.au</t>
  </si>
  <si>
    <t xml:space="preserve">Danielle </t>
  </si>
  <si>
    <t>Goodwin</t>
  </si>
  <si>
    <t>82af8629-ffd8-467c-847b-fa6a29224ce5</t>
  </si>
  <si>
    <t>brian_fleming@netspace.net.au</t>
  </si>
  <si>
    <t>Jeremy</t>
  </si>
  <si>
    <t>85e19252-46c8-42c3-a5b0-e9f9fffcba72</t>
  </si>
  <si>
    <t>teresa.r.harris@hotmail.com</t>
  </si>
  <si>
    <t>Teresa</t>
  </si>
  <si>
    <t>Gunn</t>
  </si>
  <si>
    <t>8dcd86a4-cf81-4776-8290-5f8cb0f57b75</t>
  </si>
  <si>
    <t>anne.lawless@bigpond.com</t>
  </si>
  <si>
    <t xml:space="preserve">Anne </t>
  </si>
  <si>
    <t xml:space="preserve">Lawless </t>
  </si>
  <si>
    <t>9198cd3d-e876-4e07-943c-076a83afe4c8</t>
  </si>
  <si>
    <t>gerard.martindill@iinet.net.au</t>
  </si>
  <si>
    <t>Gerard</t>
  </si>
  <si>
    <t>934ad550-75b3-478d-a8bd-3baf30c5a85a</t>
  </si>
  <si>
    <t>trevorduggan@live.com.au</t>
  </si>
  <si>
    <t>Trevor</t>
  </si>
  <si>
    <t>95b8d4d6-f195-4353-962d-c8d05a44283e</t>
  </si>
  <si>
    <t>elaine_potter@yahoo.com</t>
  </si>
  <si>
    <t>Elaine</t>
  </si>
  <si>
    <t>Potter</t>
  </si>
  <si>
    <t>9659cc12-4a7b-4c0a-b37a-9093866c93dc</t>
  </si>
  <si>
    <t>stuart.ryan@tasnetworks.com.au</t>
  </si>
  <si>
    <t>Ryan</t>
  </si>
  <si>
    <t>Neil</t>
  </si>
  <si>
    <t>9d711874-ca30-47ac-8b47-a8f2fe9dd3ea</t>
  </si>
  <si>
    <t>brad.barwick@tasnetworks.com.au</t>
  </si>
  <si>
    <t>Brad</t>
  </si>
  <si>
    <t>Barwick</t>
  </si>
  <si>
    <t>9dac6c51-d425-4df7-9e8a-1e148ae9e1ac</t>
  </si>
  <si>
    <t>Mark.drew@tasnetworks.com.au</t>
  </si>
  <si>
    <t>Drew</t>
  </si>
  <si>
    <t>9fa6602d-2fee-4163-b6bb-7250795d59b9</t>
  </si>
  <si>
    <t>dizbicki@bigpond.com</t>
  </si>
  <si>
    <t>Diane</t>
  </si>
  <si>
    <t>9fd56ca6-0a27-4ca2-8f52-3abf7182e34b</t>
  </si>
  <si>
    <t>nicole.lansky@tasnetworks.com.au</t>
  </si>
  <si>
    <t>Nicole</t>
  </si>
  <si>
    <t>Lansky</t>
  </si>
  <si>
    <t>9fe5987e-dfcf-440f-9383-c514c2bc0929</t>
  </si>
  <si>
    <t>terryh58@bigpond.net.au</t>
  </si>
  <si>
    <t>Terry</t>
  </si>
  <si>
    <t>9fe6d27f-5d78-483f-a1b2-bd19674cf0e7</t>
  </si>
  <si>
    <t>rodney.steven@tasnetworks.com.au</t>
  </si>
  <si>
    <t>Rodney</t>
  </si>
  <si>
    <t>a163cdc0-36f9-448b-af0c-48de500c5f8c</t>
  </si>
  <si>
    <t>hecymas@hotmail.com</t>
  </si>
  <si>
    <t>Atkinson</t>
  </si>
  <si>
    <t>a2bda740-1b1d-48c5-abe8-979309580b15</t>
  </si>
  <si>
    <t>vicki.maloney@tasnetworks.com.au</t>
  </si>
  <si>
    <t>Vicki</t>
  </si>
  <si>
    <t>John</t>
  </si>
  <si>
    <t>a375284d-3132-412a-b263-32f550c24b58</t>
  </si>
  <si>
    <t>angela.trewin@tasnetworks.com.au</t>
  </si>
  <si>
    <t>Angela</t>
  </si>
  <si>
    <t>Trewin</t>
  </si>
  <si>
    <t>Barry</t>
  </si>
  <si>
    <t>a5c317e9-ec0f-4176-85a1-af389002f12c</t>
  </si>
  <si>
    <t>annamariake73@gmail.com</t>
  </si>
  <si>
    <t>Ann-Maree</t>
  </si>
  <si>
    <t>Keogh</t>
  </si>
  <si>
    <t>a5c91e05-f061-4bf1-b5b0-684f793a719d</t>
  </si>
  <si>
    <t>traillbarwick@hotmail.com</t>
  </si>
  <si>
    <t>a844ad84-b2d3-4292-b28f-37495d809b28</t>
  </si>
  <si>
    <t>tony.young@tasnetworks.com.au</t>
  </si>
  <si>
    <t>a89332ac-5e4d-4009-9039-f11d2e243a92</t>
  </si>
  <si>
    <t>gbanelis@bigpond.com</t>
  </si>
  <si>
    <t xml:space="preserve">Gary </t>
  </si>
  <si>
    <t xml:space="preserve">Banelis </t>
  </si>
  <si>
    <t>a9b5b84f-7cce-4e68-b832-d5e733a8bcc6</t>
  </si>
  <si>
    <t>hfellows7@bigpond.com</t>
  </si>
  <si>
    <t>Heath</t>
  </si>
  <si>
    <t>Fellows</t>
  </si>
  <si>
    <t>a9e1faa8-e35d-42ea-83d0-059cfc54cd6e</t>
  </si>
  <si>
    <t>simmie17105550@gmail.com</t>
  </si>
  <si>
    <t>Lindsay</t>
  </si>
  <si>
    <t>Mctye</t>
  </si>
  <si>
    <t>aa84b0cb-ea61-45be-9307-b927cc029d13</t>
  </si>
  <si>
    <t>callandahmes05@gmail.com</t>
  </si>
  <si>
    <t>Callan</t>
  </si>
  <si>
    <t>ad268f93-5db7-4084-a0c8-3a031b2a4be3</t>
  </si>
  <si>
    <t>adelemctye@gmail.com</t>
  </si>
  <si>
    <t>aeb95357-33bd-4212-aef6-783583afa679</t>
  </si>
  <si>
    <t>kristenbartley94@gmail.com</t>
  </si>
  <si>
    <t xml:space="preserve">Kristen </t>
  </si>
  <si>
    <t xml:space="preserve">Bartley </t>
  </si>
  <si>
    <t>b1e859e6-1dee-496d-bd33-2ec892dc33dd</t>
  </si>
  <si>
    <t>curlywright@outlook.com</t>
  </si>
  <si>
    <t>b22a0fdf-745a-4a0e-9579-b2ce344d8314</t>
  </si>
  <si>
    <t>brodrick.overton@mottmac.com</t>
  </si>
  <si>
    <t>Brodrick</t>
  </si>
  <si>
    <t>Overton</t>
  </si>
  <si>
    <t>b3d51aa4-10f8-4607-ac11-4c6ca97b1290</t>
  </si>
  <si>
    <t>jeremyahill20@gmail.com</t>
  </si>
  <si>
    <t>b423d7f1-4eff-4359-adef-7eb46f488988</t>
  </si>
  <si>
    <t>Bjsawford@hotmail.com</t>
  </si>
  <si>
    <t>Sawford</t>
  </si>
  <si>
    <t>b49cd920-c189-4908-9361-1600797c3502</t>
  </si>
  <si>
    <t>nathan@tamarhire.com.au</t>
  </si>
  <si>
    <t xml:space="preserve">Graham </t>
  </si>
  <si>
    <t>b52beee1-f194-4ecb-928c-ebb90b141880</t>
  </si>
  <si>
    <t>brianwhelan58@gmail.com</t>
  </si>
  <si>
    <t>b53fa174-8551-4676-83cc-7211c563ea59</t>
  </si>
  <si>
    <t>james.teirney@tasnetworks.com.au</t>
  </si>
  <si>
    <t>James</t>
  </si>
  <si>
    <t>Teirney</t>
  </si>
  <si>
    <t>b83cb183-5625-48be-bdf6-7a9c53000f64</t>
  </si>
  <si>
    <t>tassieandrew@gmail.com</t>
  </si>
  <si>
    <t>Chung</t>
  </si>
  <si>
    <t>b9447c3d-009c-494a-adfe-d30513e65c96</t>
  </si>
  <si>
    <t>Kadeg.27@hotmail.com</t>
  </si>
  <si>
    <t>Kade</t>
  </si>
  <si>
    <t xml:space="preserve">Greenwood </t>
  </si>
  <si>
    <t>bcbc226f-e295-4874-bee0-ffad0ef538cb</t>
  </si>
  <si>
    <t>grannamasters@gmail.com</t>
  </si>
  <si>
    <t>bd06faea-fbef-4319-8a66-b52f3b802818</t>
  </si>
  <si>
    <t>findlaterp@bigpond.com.au</t>
  </si>
  <si>
    <t>Rocky</t>
  </si>
  <si>
    <t>c00ab3b7-939a-4c8a-8a29-3d1aa47819f4</t>
  </si>
  <si>
    <t>alanna.cannon@42-24.com.au</t>
  </si>
  <si>
    <t>Alanna</t>
  </si>
  <si>
    <t>Cannon</t>
  </si>
  <si>
    <t>c155ddd1-ff02-453f-9767-bd4ff4571a7d</t>
  </si>
  <si>
    <t>mseddon17@gmail.com</t>
  </si>
  <si>
    <t>Seddon</t>
  </si>
  <si>
    <t>c299d10b-f9ed-4983-bce7-82247092d840</t>
  </si>
  <si>
    <t>matthew.taylor@tasnetworks.com.au</t>
  </si>
  <si>
    <t>Lisa</t>
  </si>
  <si>
    <t>c305ee3e-947f-4cfa-a59d-36e1777b7b97</t>
  </si>
  <si>
    <t>nmu27693@bigpond.net.au</t>
  </si>
  <si>
    <t>Murnane</t>
  </si>
  <si>
    <t>Kelly</t>
  </si>
  <si>
    <t>c739bbb6-9401-4d9a-ba2d-0012e80968db</t>
  </si>
  <si>
    <t>kurtis-g@hotmail.com</t>
  </si>
  <si>
    <t>c8bab144-5ac1-4ec8-8fca-fdb7bb7a3381</t>
  </si>
  <si>
    <t>Callum.Rawson@tasnetworks.com.au</t>
  </si>
  <si>
    <t>Callum</t>
  </si>
  <si>
    <t>Rawson</t>
  </si>
  <si>
    <t>cdfcc58c-5988-4ceb-b66b-712ecade2083</t>
  </si>
  <si>
    <t>john.canavan@tasnetworks.com.au</t>
  </si>
  <si>
    <t>d1b832da-0c0f-477f-b745-2ffb81438896</t>
  </si>
  <si>
    <t>candbgolding@bigpond.com</t>
  </si>
  <si>
    <t>d2e1ea12-c8bd-4a4f-9cef-1db184f3e70f</t>
  </si>
  <si>
    <t>michael.sanders@tasnetworks.com.au</t>
  </si>
  <si>
    <t>Sanders</t>
  </si>
  <si>
    <t>d657f681-dcb5-4c68-8ba8-6d5e3aeffb15</t>
  </si>
  <si>
    <t>tysondahmes@gmail.com</t>
  </si>
  <si>
    <t>Tyson</t>
  </si>
  <si>
    <t>d6ef4301-401b-4e2e-9801-5a1f9efa12b8</t>
  </si>
  <si>
    <t>chris.noye@bigpond.com</t>
  </si>
  <si>
    <t xml:space="preserve">Hugh </t>
  </si>
  <si>
    <t>d83a6bc4-ad6d-439a-af4c-c2c040aef6da</t>
  </si>
  <si>
    <t>phillip.jenkins7@bigpond.com</t>
  </si>
  <si>
    <t>d8d20c27-ea05-4218-b99c-473faae86595</t>
  </si>
  <si>
    <t>rhys.browning@tasnetworks.com.au</t>
  </si>
  <si>
    <t>Rhys</t>
  </si>
  <si>
    <t>Browning</t>
  </si>
  <si>
    <t>daf0caad-b273-4bae-af84-9d8b7576b54a</t>
  </si>
  <si>
    <t>Alysia</t>
  </si>
  <si>
    <t>Garrard</t>
  </si>
  <si>
    <t>dd2d8012-c53d-4b4c-915e-2fbebe75de15</t>
  </si>
  <si>
    <t>dde8c5a0-2fa3-4ffc-a67c-30883ccea9d0</t>
  </si>
  <si>
    <t>calvingodwinn@gmail.com</t>
  </si>
  <si>
    <t>Calvin</t>
  </si>
  <si>
    <t>e1c6423f-c1fb-4781-a9c1-71f0dcb81049</t>
  </si>
  <si>
    <t>lgarwood@westpac.com.au</t>
  </si>
  <si>
    <t>e25aeb03-96d9-4bec-a8b2-a24c17d32e6d</t>
  </si>
  <si>
    <t>adams-scott1@hotmail.com</t>
  </si>
  <si>
    <t>e53ac174-aff0-4b65-a9f4-4b232aede346</t>
  </si>
  <si>
    <t>ehermanis@hotmail.com</t>
  </si>
  <si>
    <t>Eric</t>
  </si>
  <si>
    <t>e696e58c-a66d-42c5-a31c-0d5fba9be464</t>
  </si>
  <si>
    <t>gunn_mob@bigpond.com</t>
  </si>
  <si>
    <t>e69d4098-66af-4f18-9325-73eec3a00d3c</t>
  </si>
  <si>
    <t>zacowens7@gmail.com</t>
  </si>
  <si>
    <t>Zac</t>
  </si>
  <si>
    <t>e6c9bae0-a0a9-400b-9e38-45c6959013ae</t>
  </si>
  <si>
    <t>jon.rider@tasnetworks.com.au</t>
  </si>
  <si>
    <t>Rider</t>
  </si>
  <si>
    <t>eaae039d-249e-4a9f-a27b-482b48d9509e</t>
  </si>
  <si>
    <t>heath.gilmour@auroraenergy.com.au</t>
  </si>
  <si>
    <t>Gilmour</t>
  </si>
  <si>
    <t>eabc5eb2-8a65-4c3d-839b-ee572f62841d</t>
  </si>
  <si>
    <t>kezza15_12@outlook.com</t>
  </si>
  <si>
    <t>Kerry</t>
  </si>
  <si>
    <t>f1534f8c-a7fc-4967-9739-a706414a9d5d</t>
  </si>
  <si>
    <t>david.berechree@hydro.com.au</t>
  </si>
  <si>
    <t>Berechree</t>
  </si>
  <si>
    <t>f85e578b-e445-43f4-a9d5-c3e0ffc68fed</t>
  </si>
  <si>
    <t>neil.oliver@tasnetworks.com.au</t>
  </si>
  <si>
    <t>Oliver</t>
  </si>
  <si>
    <t>fa9714b5-a025-4c41-95c7-5733ad10ec74</t>
  </si>
  <si>
    <t>mjc10christian@gmail.com</t>
  </si>
  <si>
    <t>Christian</t>
  </si>
  <si>
    <t>fed7dc9b-0150-4d81-af14-cc5bf564a88b</t>
  </si>
  <si>
    <t>rlzbennett@internode.on.net</t>
  </si>
  <si>
    <t>Richard</t>
  </si>
  <si>
    <t>GroupName</t>
  </si>
  <si>
    <t>Active</t>
  </si>
  <si>
    <t>EnteredDate</t>
  </si>
  <si>
    <t>IncludeInGroupChallenge</t>
  </si>
  <si>
    <t>Big Big Sound</t>
  </si>
  <si>
    <t>Cheer, Cheer</t>
  </si>
  <si>
    <t>Every Heart Beats True</t>
  </si>
  <si>
    <t>Fly Up Up</t>
  </si>
  <si>
    <t>Flying High</t>
  </si>
  <si>
    <t>Go Marching In</t>
  </si>
  <si>
    <t>Greatest Team of All?</t>
  </si>
  <si>
    <t>Heave Ho</t>
  </si>
  <si>
    <t>HFT Admins</t>
  </si>
  <si>
    <t>Kangaroos</t>
  </si>
  <si>
    <t>Maroon, Blue and Gold</t>
  </si>
  <si>
    <t>Mighty West</t>
  </si>
  <si>
    <t>Old Dark Navy Blues</t>
  </si>
  <si>
    <t>Power from Port</t>
  </si>
  <si>
    <t>Pride of SA</t>
  </si>
  <si>
    <t>Roberta’s Sheila Angels</t>
  </si>
  <si>
    <t>Side By Side</t>
  </si>
  <si>
    <t>Suns</t>
  </si>
  <si>
    <t>The Happy Team</t>
  </si>
  <si>
    <t>Yellow and Black</t>
  </si>
  <si>
    <t>IncludeInGroup</t>
  </si>
  <si>
    <t>SendGroup</t>
  </si>
  <si>
    <t>TipsCorrect</t>
  </si>
  <si>
    <t>TeamFollowed</t>
  </si>
  <si>
    <t>JustRand</t>
  </si>
  <si>
    <t>TotalPointsGame1</t>
  </si>
  <si>
    <t>WildcardThisRound</t>
  </si>
  <si>
    <t>LastPos</t>
  </si>
  <si>
    <t>PrizesWon</t>
  </si>
  <si>
    <t>LadderTipsCorrectThisRound</t>
  </si>
  <si>
    <t>NumMatches</t>
  </si>
  <si>
    <t>ThisRoundPowerTippingPoints</t>
  </si>
  <si>
    <t>Family and Friends</t>
  </si>
  <si>
    <t>TasNetworks</t>
  </si>
  <si>
    <t>Aurora</t>
  </si>
  <si>
    <t>Joe</t>
  </si>
  <si>
    <t>Zali</t>
  </si>
  <si>
    <t>Hydro</t>
  </si>
  <si>
    <t>Canavan</t>
  </si>
  <si>
    <t>Verrier</t>
  </si>
  <si>
    <t>Jake</t>
  </si>
  <si>
    <t>Steve</t>
  </si>
  <si>
    <t>Darren</t>
  </si>
  <si>
    <t xml:space="preserve">Phillip </t>
  </si>
  <si>
    <t>Edward</t>
  </si>
  <si>
    <t>Harry_</t>
  </si>
  <si>
    <t>Houdini</t>
  </si>
  <si>
    <t>TeamLadderID</t>
  </si>
  <si>
    <t>RoundNum</t>
  </si>
  <si>
    <t>LadderPos</t>
  </si>
  <si>
    <t>CompetitionPoints</t>
  </si>
  <si>
    <t>Include</t>
  </si>
  <si>
    <t>TeamName</t>
  </si>
  <si>
    <t>TeamNickName</t>
  </si>
  <si>
    <t>TeamAbbrev</t>
  </si>
  <si>
    <t>LogoFileName</t>
  </si>
  <si>
    <t>Adelaide</t>
  </si>
  <si>
    <t>Crows</t>
  </si>
  <si>
    <t>ACR</t>
  </si>
  <si>
    <t>/images/TeamLogos/Adelaide.png</t>
  </si>
  <si>
    <t>Port Adelaide</t>
  </si>
  <si>
    <t>Power</t>
  </si>
  <si>
    <t>PAP</t>
  </si>
  <si>
    <t>/images/TeamLogos/PortAdelaide.png</t>
  </si>
  <si>
    <t>West Coast</t>
  </si>
  <si>
    <t>Eagles</t>
  </si>
  <si>
    <t>WCE</t>
  </si>
  <si>
    <t>/images/TeamLogos/WestCoast.png</t>
  </si>
  <si>
    <t>Fremantle</t>
  </si>
  <si>
    <t>Dockers</t>
  </si>
  <si>
    <t>FRE</t>
  </si>
  <si>
    <t>/images/TeamLogos/Fremantle.png</t>
  </si>
  <si>
    <t>Brisbane Lions</t>
  </si>
  <si>
    <t>Lions</t>
  </si>
  <si>
    <t>BRL</t>
  </si>
  <si>
    <t>/images/TeamLogos/Brisbane.png</t>
  </si>
  <si>
    <t>Sydney</t>
  </si>
  <si>
    <t>Swans</t>
  </si>
  <si>
    <t>SYD</t>
  </si>
  <si>
    <t>/images/TeamLogos/Sydney.png</t>
  </si>
  <si>
    <t>Geelong</t>
  </si>
  <si>
    <t>Cats</t>
  </si>
  <si>
    <t>GEE</t>
  </si>
  <si>
    <t>/images/TeamLogos/Geelong.png</t>
  </si>
  <si>
    <t>Collingwood</t>
  </si>
  <si>
    <t>Magpies</t>
  </si>
  <si>
    <t>COL</t>
  </si>
  <si>
    <t>/images/TeamLogos/Collingwood.png</t>
  </si>
  <si>
    <t>Carlton</t>
  </si>
  <si>
    <t>Blues</t>
  </si>
  <si>
    <t>CAR</t>
  </si>
  <si>
    <t>/images/TeamLogos/Carlton.png</t>
  </si>
  <si>
    <t>Essendon</t>
  </si>
  <si>
    <t>Bombers</t>
  </si>
  <si>
    <t>ESS</t>
  </si>
  <si>
    <t>/images/TeamLogos/Essendon.png</t>
  </si>
  <si>
    <t>Richmond</t>
  </si>
  <si>
    <t>Tigers</t>
  </si>
  <si>
    <t>RIC</t>
  </si>
  <si>
    <t>/images/TeamLogos/Richmond.png</t>
  </si>
  <si>
    <t>Western Bulldogs</t>
  </si>
  <si>
    <t>Bulldogs</t>
  </si>
  <si>
    <t>WBG</t>
  </si>
  <si>
    <t>/images/TeamLogos/Bulldogs.png</t>
  </si>
  <si>
    <t>Hawthorn</t>
  </si>
  <si>
    <t>Hawks</t>
  </si>
  <si>
    <t>HAW</t>
  </si>
  <si>
    <t>/images/TeamLogos/Hawthorn.png</t>
  </si>
  <si>
    <t>St Kilda</t>
  </si>
  <si>
    <t>Saints</t>
  </si>
  <si>
    <t>STK</t>
  </si>
  <si>
    <t>/images/TeamLogos/StKilda.png</t>
  </si>
  <si>
    <t>North Melbourne</t>
  </si>
  <si>
    <t>KAN</t>
  </si>
  <si>
    <t>/images/TeamLogos/NorthMelbourne.png</t>
  </si>
  <si>
    <t>Melbourne</t>
  </si>
  <si>
    <t>Demons</t>
  </si>
  <si>
    <t>MEL</t>
  </si>
  <si>
    <t>/images/TeamLogos/Melbourne.png</t>
  </si>
  <si>
    <t>Gold Coast</t>
  </si>
  <si>
    <t>GCS</t>
  </si>
  <si>
    <t>/images/TeamLogos/GoldCoast.png</t>
  </si>
  <si>
    <t>GWS Giants</t>
  </si>
  <si>
    <t>Giants</t>
  </si>
  <si>
    <t>GWS</t>
  </si>
  <si>
    <t>/images/TeamLogos/Giants.png</t>
  </si>
  <si>
    <t>IsLadderTip</t>
  </si>
  <si>
    <t>TipID</t>
  </si>
  <si>
    <t>TippedTeamID</t>
  </si>
  <si>
    <t>DateTimeEntered</t>
  </si>
  <si>
    <t>VenueID</t>
  </si>
  <si>
    <t>MembershipID</t>
  </si>
  <si>
    <t>RoundTipID</t>
  </si>
  <si>
    <t>HotTipTeamID</t>
  </si>
  <si>
    <t>RandomTips</t>
  </si>
  <si>
    <t>ReceivedTipEmailFrom</t>
  </si>
  <si>
    <t>ReceiptRequested</t>
  </si>
  <si>
    <t>ReceiptSent</t>
  </si>
  <si>
    <t>FullDetailResults</t>
  </si>
  <si>
    <t>FullDetailResultsSent</t>
  </si>
  <si>
    <t>SpecialTip</t>
  </si>
  <si>
    <t>SpecialTip2</t>
  </si>
  <si>
    <t>SpecialTipText</t>
  </si>
  <si>
    <t>HotTipTeam.TeamName</t>
  </si>
  <si>
    <t>HotTipTeam.TeamNickName</t>
  </si>
  <si>
    <t>HotTipTeam.TeamAbbrev</t>
  </si>
  <si>
    <t>Team1ID</t>
  </si>
  <si>
    <t>Team2ID</t>
  </si>
  <si>
    <t>Team1Goals</t>
  </si>
  <si>
    <t>Team1Behinds</t>
  </si>
  <si>
    <t>Team2Goals</t>
  </si>
  <si>
    <t>Team2Behinds</t>
  </si>
  <si>
    <t>StartTime</t>
  </si>
  <si>
    <t>SubRound</t>
  </si>
  <si>
    <t>Quarter</t>
  </si>
  <si>
    <t>IsGame1</t>
  </si>
  <si>
    <t>MatchYear</t>
  </si>
  <si>
    <t>TVNetwork</t>
  </si>
  <si>
    <t>Comments</t>
  </si>
  <si>
    <t>DefaultPowerScore</t>
  </si>
  <si>
    <t>Teams.1.TeamName</t>
  </si>
  <si>
    <t>Teams.1.TeamNickName</t>
  </si>
  <si>
    <t>Teams.1.TeamAbbrev</t>
  </si>
  <si>
    <t>Teams.2.TeamName</t>
  </si>
  <si>
    <t>Teams.2.TeamNickName</t>
  </si>
  <si>
    <t>Teams.2.TeamAbbrev</t>
  </si>
  <si>
    <t>Team1Score</t>
  </si>
  <si>
    <t>Team2Score</t>
  </si>
  <si>
    <t>Loser</t>
  </si>
  <si>
    <t>Draw</t>
  </si>
  <si>
    <t>WinnerTeamID</t>
  </si>
  <si>
    <t>Match</t>
  </si>
  <si>
    <t>Team1</t>
  </si>
  <si>
    <t>Team1 Score</t>
  </si>
  <si>
    <t>Team 2</t>
  </si>
  <si>
    <t>HotTipResetRound</t>
  </si>
  <si>
    <t>OptionName</t>
  </si>
  <si>
    <t>Comment</t>
  </si>
  <si>
    <t>OptionValue</t>
  </si>
  <si>
    <t>ResultsCalcRound</t>
  </si>
  <si>
    <t>The round number that we're calculating now</t>
  </si>
  <si>
    <t>TipperLadderID</t>
  </si>
  <si>
    <t>TippingPoints</t>
  </si>
  <si>
    <t>CompetitionID</t>
  </si>
  <si>
    <t>Game1Diff</t>
  </si>
  <si>
    <t>Squiggle</t>
  </si>
  <si>
    <t>Computer</t>
  </si>
  <si>
    <t>ToteTas</t>
  </si>
  <si>
    <t>Favourites</t>
  </si>
  <si>
    <t>HitRate</t>
  </si>
  <si>
    <t>NumTippers</t>
  </si>
  <si>
    <t>CountOfHotTipTeamID</t>
  </si>
  <si>
    <t>MinOfRoundNum</t>
  </si>
  <si>
    <t>MaxOfRoundNum</t>
  </si>
  <si>
    <t>ThisRoundShawTippingPoints</t>
  </si>
  <si>
    <t>Game1PointsDiff</t>
  </si>
  <si>
    <t>HotTipsScore</t>
  </si>
  <si>
    <t>Played</t>
  </si>
  <si>
    <t>ScoreFor</t>
  </si>
  <si>
    <t>ScoreAgainst</t>
  </si>
  <si>
    <t>Wins</t>
  </si>
  <si>
    <t>Draws</t>
  </si>
  <si>
    <t>Losses</t>
  </si>
  <si>
    <t>LadderPoints</t>
  </si>
  <si>
    <t>Percentage</t>
  </si>
  <si>
    <t>Key</t>
  </si>
  <si>
    <t>UserID</t>
  </si>
  <si>
    <t>EmailAddress</t>
  </si>
  <si>
    <t>AuroraDivision</t>
  </si>
  <si>
    <t>EntryReceiptSent</t>
  </si>
  <si>
    <t>PaidDate</t>
  </si>
  <si>
    <t>PaidTo</t>
  </si>
  <si>
    <t>PaidEmailReceiptSent</t>
  </si>
  <si>
    <t>ExpectedSentFrom</t>
  </si>
  <si>
    <t>LadderEmailFrom</t>
  </si>
  <si>
    <t>LadderReceiptRequested</t>
  </si>
  <si>
    <t>LadderReceiptSent</t>
  </si>
  <si>
    <t>AttendingBash</t>
  </si>
  <si>
    <t>NumberAttendingBash</t>
  </si>
  <si>
    <t>InroducedBy</t>
  </si>
  <si>
    <t>LoginID</t>
  </si>
  <si>
    <t>PaidCode</t>
  </si>
  <si>
    <t>TipReminderSent</t>
  </si>
  <si>
    <t>IntroducedByText</t>
  </si>
  <si>
    <t>LadderReminderSent</t>
  </si>
  <si>
    <t>Archive</t>
  </si>
  <si>
    <t>Supports.TeamName</t>
  </si>
  <si>
    <t>Supports.TeamNickName</t>
  </si>
  <si>
    <t>Supports.TeamAbbrev</t>
  </si>
  <si>
    <t>Free Entry</t>
  </si>
  <si>
    <t>Gerard Martindill</t>
  </si>
  <si>
    <t>Lisa Harris</t>
  </si>
  <si>
    <t>Billy Godwin</t>
  </si>
  <si>
    <t>TotalPowerTippingPoints</t>
  </si>
  <si>
    <t>PowerHitRate</t>
  </si>
  <si>
    <t>Overall Rank</t>
  </si>
  <si>
    <t>Network Planning</t>
  </si>
  <si>
    <t>Compatibility Report for Any Round Results Calc.xlsx</t>
  </si>
  <si>
    <t>Run on 12/04/2023 17:31</t>
  </si>
  <si>
    <t>If the workbook is saved in an earlier file format or opened in an earlier version of Microsoft Excel, the listed features will not be available.</t>
  </si>
  <si>
    <t>Significant loss of functionality</t>
  </si>
  <si>
    <t># of occurrences</t>
  </si>
  <si>
    <t>Version</t>
  </si>
  <si>
    <t>This workbook contains data in cells outside of the row and column limit of the selected file format. Data beyond 256 (IV) columns by 65,536 rows will not be saved. Formula references to data in this region will return a #REF! error.</t>
  </si>
  <si>
    <t>Hot Tip Teams Used'!A1:AAN64</t>
  </si>
  <si>
    <t>Excel 97-2003</t>
  </si>
  <si>
    <t>Some formulas contain references to tables that are not supported in the selected file format. These references will be converted to cell references.</t>
  </si>
  <si>
    <t>Instructions'!A27</t>
  </si>
  <si>
    <t>Results'!A2</t>
  </si>
  <si>
    <t>Results'!L8</t>
  </si>
  <si>
    <t>Results'!A12</t>
  </si>
  <si>
    <t>Results'!C12:E12</t>
  </si>
  <si>
    <t>Results'!I12</t>
  </si>
  <si>
    <t>Results'!M12:Y12</t>
  </si>
  <si>
    <t>Results'!AA12:AB12</t>
  </si>
  <si>
    <t>PowerTipping'!A2</t>
  </si>
  <si>
    <t>PowerTipping'!A10:D10</t>
  </si>
  <si>
    <t>PowerTipping'!H10</t>
  </si>
  <si>
    <t>PowerTipping'!L10:T10</t>
  </si>
  <si>
    <t>GroupResults'!B2</t>
  </si>
  <si>
    <t>GroupResults'!C7:C8</t>
  </si>
  <si>
    <t>GroupResults'!K8</t>
  </si>
  <si>
    <t>GroupResults'!B11</t>
  </si>
  <si>
    <t>GroupResults'!D11</t>
  </si>
  <si>
    <t>GroupResults'!K11</t>
  </si>
  <si>
    <t>GroupResults'!N11:O11</t>
  </si>
  <si>
    <t>GroupResults'!U11:AB11</t>
  </si>
  <si>
    <t>GroupResults'!AH11</t>
  </si>
  <si>
    <t>GroupResults'!A14:B14</t>
  </si>
  <si>
    <t>GroupResults'!D14:D63</t>
  </si>
  <si>
    <t>GroupResults'!K14:K63</t>
  </si>
  <si>
    <t>GroupResults'!N14:O14</t>
  </si>
  <si>
    <t>GroupResults'!U14:AF14</t>
  </si>
  <si>
    <t>GroupResults'!AH14:AI14</t>
  </si>
  <si>
    <t>GroupResults'!B15:B63</t>
  </si>
  <si>
    <t>GroupResults'!N15:O15</t>
  </si>
  <si>
    <t>GroupResults'!U15:AB15</t>
  </si>
  <si>
    <t>GroupResults'!AH15:AH63</t>
  </si>
  <si>
    <t>GroupResults'!N16:O16</t>
  </si>
  <si>
    <t>GroupResults'!U16:AB16</t>
  </si>
  <si>
    <t>GroupResults'!N17:O17</t>
  </si>
  <si>
    <t>GroupResults'!U17:AB17</t>
  </si>
  <si>
    <t>GroupResults'!N18:O18</t>
  </si>
  <si>
    <t>GroupResults'!U18:AB18</t>
  </si>
  <si>
    <t>GroupResults'!N19:O19</t>
  </si>
  <si>
    <t>GroupResults'!U19:AB19</t>
  </si>
  <si>
    <t>GroupResults'!N20:O20</t>
  </si>
  <si>
    <t>GroupResults'!U20:AB20</t>
  </si>
  <si>
    <t>GroupResults'!N21:O21</t>
  </si>
  <si>
    <t>GroupResults'!U21:AB21</t>
  </si>
  <si>
    <t>GroupResults'!N22:O22</t>
  </si>
  <si>
    <t>GroupResults'!U22:AB22</t>
  </si>
  <si>
    <t>GroupResults'!N23:O23</t>
  </si>
  <si>
    <t>GroupResults'!U23:AB23</t>
  </si>
  <si>
    <t>GroupResults'!N24:O24</t>
  </si>
  <si>
    <t>GroupResults'!U24:AB24</t>
  </si>
  <si>
    <t>GroupResults'!N25:O25</t>
  </si>
  <si>
    <t>GroupResults'!U25:AB25</t>
  </si>
  <si>
    <t>GroupResults'!N26:O26</t>
  </si>
  <si>
    <t>GroupResults'!U26:AB26</t>
  </si>
  <si>
    <t>GroupResults'!N27:O27</t>
  </si>
  <si>
    <t>GroupResults'!U27:AB27</t>
  </si>
  <si>
    <t>GroupResults'!N28:O28</t>
  </si>
  <si>
    <t>GroupResults'!U28:AB28</t>
  </si>
  <si>
    <t>GroupResults'!N29:O29</t>
  </si>
  <si>
    <t>GroupResults'!U29:AB29</t>
  </si>
  <si>
    <t>GroupResults'!N30:O30</t>
  </si>
  <si>
    <t>GroupResults'!U30:AB30</t>
  </si>
  <si>
    <t>GroupResults'!N31:O31</t>
  </si>
  <si>
    <t>GroupResults'!U31:AB31</t>
  </si>
  <si>
    <t>GroupResults'!N32:O32</t>
  </si>
  <si>
    <t>GroupResults'!U32:AB32</t>
  </si>
  <si>
    <t>GroupResults'!N33:O33</t>
  </si>
  <si>
    <t>GroupResults'!U33:AB33</t>
  </si>
  <si>
    <t>GroupResults'!N34:O34</t>
  </si>
  <si>
    <t>GroupResults'!U34:AB34</t>
  </si>
  <si>
    <t>GroupResults'!N35:O35</t>
  </si>
  <si>
    <t>GroupResults'!U35:AB35</t>
  </si>
  <si>
    <t>GroupResults'!N36:O36</t>
  </si>
  <si>
    <t>GroupResults'!U36:AB36</t>
  </si>
  <si>
    <t>GroupResults'!N37:O37</t>
  </si>
  <si>
    <t>GroupResults'!U37:AB37</t>
  </si>
  <si>
    <t>GroupResults'!N38:O38</t>
  </si>
  <si>
    <t>GroupResults'!U38:AB38</t>
  </si>
  <si>
    <t>GroupResults'!N39:O39</t>
  </si>
  <si>
    <t>GroupResults'!U39:AB39</t>
  </si>
  <si>
    <t>GroupResults'!N40:O40</t>
  </si>
  <si>
    <t>GroupResults'!U40:AB40</t>
  </si>
  <si>
    <t>GroupResults'!N41:O41</t>
  </si>
  <si>
    <t>GroupResults'!U41:AB41</t>
  </si>
  <si>
    <t>GroupResults'!N42:O42</t>
  </si>
  <si>
    <t>GroupResults'!U42:AB42</t>
  </si>
  <si>
    <t>GroupResults'!N43:O43</t>
  </si>
  <si>
    <t>GroupResults'!U43:AB43</t>
  </si>
  <si>
    <t>GroupResults'!N44:O44</t>
  </si>
  <si>
    <t>GroupResults'!U44:AB44</t>
  </si>
  <si>
    <t>GroupResults'!N45:O45</t>
  </si>
  <si>
    <t>GroupResults'!U45:AB45</t>
  </si>
  <si>
    <t>GroupResults'!N46:O46</t>
  </si>
  <si>
    <t>GroupResults'!U46:AB46</t>
  </si>
  <si>
    <t>GroupResults'!N47:O47</t>
  </si>
  <si>
    <t>GroupResults'!U47:AB47</t>
  </si>
  <si>
    <t>GroupResults'!N48:O48</t>
  </si>
  <si>
    <t>GroupResults'!U48:AB48</t>
  </si>
  <si>
    <t>GroupResults'!N49:O49</t>
  </si>
  <si>
    <t>GroupResults'!U49:AB49</t>
  </si>
  <si>
    <t>GroupResults'!N50:O50</t>
  </si>
  <si>
    <t>GroupResults'!U50:AB50</t>
  </si>
  <si>
    <t>GroupResults'!N51:O51</t>
  </si>
  <si>
    <t>GroupResults'!U51:AB51</t>
  </si>
  <si>
    <t>GroupResults'!N52:O52</t>
  </si>
  <si>
    <t>GroupResults'!U52:AB52</t>
  </si>
  <si>
    <t>GroupResults'!N53:O53</t>
  </si>
  <si>
    <t>GroupResults'!U53:AB53</t>
  </si>
  <si>
    <t>GroupResults'!N54:O54</t>
  </si>
  <si>
    <t>GroupResults'!U54:AB54</t>
  </si>
  <si>
    <t>GroupResults'!N55:O55</t>
  </si>
  <si>
    <t>GroupResults'!U55:AB55</t>
  </si>
  <si>
    <t>GroupResults'!N56:O56</t>
  </si>
  <si>
    <t>GroupResults'!U56:AB56</t>
  </si>
  <si>
    <t>GroupResults'!N57:O57</t>
  </si>
  <si>
    <t>GroupResults'!U57:AB57</t>
  </si>
  <si>
    <t>GroupResults'!N58:O58</t>
  </si>
  <si>
    <t>GroupResults'!U58:AB58</t>
  </si>
  <si>
    <t>GroupResults'!N59:O59</t>
  </si>
  <si>
    <t>GroupResults'!U59:AB59</t>
  </si>
  <si>
    <t>GroupResults'!N60:O60</t>
  </si>
  <si>
    <t>GroupResults'!U60:AB60</t>
  </si>
  <si>
    <t>GroupResults'!N61:O61</t>
  </si>
  <si>
    <t>GroupResults'!U61:AB61</t>
  </si>
  <si>
    <t>GroupResults'!N62:O62</t>
  </si>
  <si>
    <t>GroupResults'!U62:AB62</t>
  </si>
  <si>
    <t>GroupResults'!N63:O63</t>
  </si>
  <si>
    <t>GroupResults'!U63:AB63</t>
  </si>
  <si>
    <t>Stats'!C2</t>
  </si>
  <si>
    <t>Stats'!O2:O3</t>
  </si>
  <si>
    <t>Stats'!F3:G3</t>
  </si>
  <si>
    <t>Stats'!I3:K3</t>
  </si>
  <si>
    <t>Stats'!R3</t>
  </si>
  <si>
    <t>Stats'!F4:F6</t>
  </si>
  <si>
    <t>Stats'!C8</t>
  </si>
  <si>
    <t>Stats'!D10</t>
  </si>
  <si>
    <t>Stats'!F10:G10</t>
  </si>
  <si>
    <t>Stats'!P16</t>
  </si>
  <si>
    <t>Stats'!C30</t>
  </si>
  <si>
    <t>Stats'!D32:G32</t>
  </si>
  <si>
    <t>Stats'!I32</t>
  </si>
  <si>
    <t>Stats'!L32:Q32</t>
  </si>
  <si>
    <t>Stats'!Q55:Q56</t>
  </si>
  <si>
    <t>Stats'!N58:O58</t>
  </si>
  <si>
    <t>Hot Tip Teams Used'!A2:B2</t>
  </si>
  <si>
    <t>Hot Tip Teams Used'!F2:G2</t>
  </si>
  <si>
    <t>Hot Tip Teams Used'!N2:N3</t>
  </si>
  <si>
    <t>Hot Tip Teams Used'!BY44</t>
  </si>
  <si>
    <t>TeamLadderPositions2'!H1</t>
  </si>
  <si>
    <t>TeamLadderPositions2'!M1</t>
  </si>
  <si>
    <t>TeamLadderPositions2'!F2:F73</t>
  </si>
  <si>
    <t>TeamLadderPositions2'!I2</t>
  </si>
  <si>
    <t>TeamLadderPositions2'!L2:M2</t>
  </si>
  <si>
    <t>TipperLadderPos'!A2:C2</t>
  </si>
  <si>
    <t>TipperLadderPos'!E2</t>
  </si>
  <si>
    <t>TipperLadderPos'!H2:H230</t>
  </si>
  <si>
    <t>TipperLadderPos'!K2:M2</t>
  </si>
  <si>
    <t>TeamLadderPositions'!B2:C2</t>
  </si>
  <si>
    <t>TeamLadderPositions'!E2</t>
  </si>
  <si>
    <t>3
Defined Names</t>
  </si>
  <si>
    <t>One or more functions in this workbook are not available in versions prior to Excel 2007. When recalculated in earlier versions, these functions will return a #NAME? error instead of their current results.</t>
  </si>
  <si>
    <t>Results'!K12</t>
  </si>
  <si>
    <t>GroupResults'!L14:L63</t>
  </si>
  <si>
    <t>Stats'!P32:Q32</t>
  </si>
  <si>
    <t>Hot Tip Teams Used'!N3</t>
  </si>
  <si>
    <t>Some cells have overlapping conditional formatting ranges. Earlier versions of Excel will not evaluate all of the conditional formatting rules on the overlapping cells. The overlapping cells will show different conditional formatting.</t>
  </si>
  <si>
    <t>Results'!AE183:AM242</t>
  </si>
  <si>
    <t>Results'!AC183:AD242</t>
  </si>
  <si>
    <t>Results'!AB12:AM171</t>
  </si>
  <si>
    <t>Results'!AB178:AM181</t>
  </si>
  <si>
    <t>Results'!AB172:AM177</t>
  </si>
  <si>
    <t>Results'!J183:K227</t>
  </si>
  <si>
    <t>Results'!J12:K177</t>
  </si>
  <si>
    <t>Results'!O183:AB227</t>
  </si>
  <si>
    <t>Results'!O12:AA181</t>
  </si>
  <si>
    <t>Results'!O182:AM182</t>
  </si>
  <si>
    <t>Results'!M183:M227</t>
  </si>
  <si>
    <t>Results'!J178:K182</t>
  </si>
  <si>
    <t>Results'!M178:M182</t>
  </si>
  <si>
    <t>Results'!L12:L227</t>
  </si>
  <si>
    <t>Results'!M12:M177</t>
  </si>
  <si>
    <t>Results'!J228:M242</t>
  </si>
  <si>
    <t>Results'!O228:AB242</t>
  </si>
  <si>
    <t>Results'!N12:N242</t>
  </si>
  <si>
    <t>PowerTipping'!R180:AE180</t>
  </si>
  <si>
    <t>PowerTipping'!W10:AE179</t>
  </si>
  <si>
    <t>PowerTipping'!T10:T179</t>
  </si>
  <si>
    <t>PowerTipping'!U181:V240</t>
  </si>
  <si>
    <t>PowerTipping'!W181:AE240</t>
  </si>
  <si>
    <t>PowerTipping'!T181:T240</t>
  </si>
  <si>
    <t>PowerTipping'!I10:Q240</t>
  </si>
  <si>
    <t>GroupResults'!AI14:AT62</t>
  </si>
  <si>
    <t>GroupResults'!R14:AH62</t>
  </si>
  <si>
    <t>GroupResults'!R63:AT63</t>
  </si>
  <si>
    <t>Some cells contain conditional formatting with the 'Stop if True' option cleared. Earlier versions of Excel do not recognize this option and will stop after the first true condition.</t>
  </si>
  <si>
    <t>Instructions'!D27</t>
  </si>
  <si>
    <t>Results'!A12:AM243</t>
  </si>
  <si>
    <t>PowerTipping'!I10:AE240</t>
  </si>
  <si>
    <t>GroupResults'!B14:AT63</t>
  </si>
  <si>
    <t>Stats'!O32:O49</t>
  </si>
  <si>
    <t>Hot Tip Teams Used'!N3:AM52</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</si>
  <si>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</si>
  <si>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 xml:space="preserve">Some cells in this workbook contain conditional formatting, which refers to values on other worksheets. These conditional formats won't be saved. </t>
  </si>
  <si>
    <t>Results'!L54</t>
  </si>
  <si>
    <t>GroupResults'!T56</t>
  </si>
  <si>
    <t xml:space="preserve">Some cells in this workbook contain data validation rules, which refer to values on other worksheets. These rules won't be saved. </t>
  </si>
  <si>
    <t>GroupResults'!T8:T10</t>
  </si>
  <si>
    <t>Excel Data Features (PivotTables, Workbook Connections, Tables, Slicers, Power View and Cube Functions) that support analysis of multiple tables are not supported in earlier versions of Excel and will be removed.</t>
  </si>
  <si>
    <t>Excel 2007</t>
  </si>
  <si>
    <t>Excel 2010</t>
  </si>
  <si>
    <t>A Table in this workbook is connected to an external data source.  Table functionality and the connection will be lost.  If Table rows are hidden by a filter, they remain hidden in an earlier version of Excel.</t>
  </si>
  <si>
    <t>zTippingResultsByTeamFollowed'!A1:C20</t>
  </si>
  <si>
    <t>zTippingResultsByRegion'!A1:C5</t>
  </si>
  <si>
    <t>zTippingResultsByGender'!A1:C5</t>
  </si>
  <si>
    <t>zTippingResultsWinnerThisRound'!A1:H2</t>
  </si>
  <si>
    <t>One or more functions in this workbook are not available in this version of Excel. When recalculated, these functions will return a #NAME? error instead of returning calculated results.</t>
  </si>
  <si>
    <t>There are Query elements in this workbook that will not be editable or refreshable in earlier versions of Excel.</t>
  </si>
  <si>
    <t>One or more functions in this workbook are not available in earlier versions of Excel.  When recalculated in earlier versions, these functions will return a #NAME? error instead of returning calculated results.</t>
  </si>
  <si>
    <t>Results'!L12:L242</t>
  </si>
  <si>
    <t>Excel 2013</t>
  </si>
  <si>
    <t>Excel 2016</t>
  </si>
  <si>
    <t>PowerTipping'!K10:K240</t>
  </si>
  <si>
    <t>TeamLadderPositions2'!M2</t>
  </si>
  <si>
    <t>One or more cells in this workbook contain a formula that has spilled or may spill in the future. These formulas will be converted into legacy array formulas and will not spill or change dimension in older versions of Excel.</t>
  </si>
  <si>
    <t>Instructions'!C3</t>
  </si>
  <si>
    <t>Instructions'!C26</t>
  </si>
  <si>
    <t>Excel 2019</t>
  </si>
  <si>
    <t>Results'!AE1:AE2</t>
  </si>
  <si>
    <t>Results'!AE11:AE12</t>
  </si>
  <si>
    <t>Results'!C12:F12</t>
  </si>
  <si>
    <t>PowerTipping'!W1:W2</t>
  </si>
  <si>
    <t>PowerTipping'!W9:W10</t>
  </si>
  <si>
    <t>PowerTipping'!A10:E10</t>
  </si>
  <si>
    <t>PowerTipping'!L10:U10</t>
  </si>
  <si>
    <t>PowerTipping'!U11:U240</t>
  </si>
  <si>
    <t>GroupResults'!AL1:AL2</t>
  </si>
  <si>
    <t>GroupResults'!AL13</t>
  </si>
  <si>
    <t>GroupResults'!M14:O14</t>
  </si>
  <si>
    <t>Stats'!O3</t>
  </si>
  <si>
    <t>Stats'!R3:S3</t>
  </si>
  <si>
    <t>Stats'!C10:D10</t>
  </si>
  <si>
    <t>Stats'!O16:P16</t>
  </si>
  <si>
    <t>Stats'!C32:G32</t>
  </si>
  <si>
    <t>Stats'!I32:Q32</t>
  </si>
  <si>
    <t>Stats'!N58:R58</t>
  </si>
  <si>
    <t>Hot Tip Teams Used'!AP1</t>
  </si>
  <si>
    <t>Hot Tip Teams Used'!BY1:BY2</t>
  </si>
  <si>
    <t>Hot Tip Teams Used'!A2:G2</t>
  </si>
  <si>
    <t>Hot Tip Teams Used'!I2</t>
  </si>
  <si>
    <t>Hot Tip Teams Used'!N2</t>
  </si>
  <si>
    <t>Hot Tip Teams Used'!M3:N3</t>
  </si>
  <si>
    <t>Hot Tip Teams Used'!AP3</t>
  </si>
  <si>
    <t>Hot Tip Teams Used'!BY4</t>
  </si>
  <si>
    <t>Hot Tip Teams Used'!BV5</t>
  </si>
  <si>
    <t>Hot Tip Teams Used'!BX5:BY5</t>
  </si>
  <si>
    <t>Hot Tip Teams Used'!BY24:BY25</t>
  </si>
  <si>
    <t>Hot Tip Teams Used'!BZ25:GM25</t>
  </si>
  <si>
    <t>Hot Tip Teams Used'!BY46</t>
  </si>
  <si>
    <t>Hot Tip Teams Used'!BY49:BY51</t>
  </si>
  <si>
    <t>TipperLadderPos'!A2:E2</t>
  </si>
  <si>
    <t>TeamLadderPositions'!A2:E2</t>
  </si>
  <si>
    <t>One or more cells in this workbook contain a threaded comment. These comments will be removed.</t>
  </si>
  <si>
    <t>Results'!N11</t>
  </si>
  <si>
    <t>Results'!AB11</t>
  </si>
  <si>
    <t>PowerTipping'!T9</t>
  </si>
  <si>
    <t>GroupResults'!AI13</t>
  </si>
  <si>
    <t>One or more functions or operators in this workbook are not available in earlier versions of Excel.  When recalculated in earlier versions, these formulas will return a #NAME? error instead of calculated results.</t>
  </si>
  <si>
    <t>Results'!K12:AE12</t>
  </si>
  <si>
    <t>Results'!L13:L242</t>
  </si>
  <si>
    <t>Results'!Z13:Z182</t>
  </si>
  <si>
    <t>Results'!AC13:AD242</t>
  </si>
  <si>
    <t>PowerTipping'!B10:D10</t>
  </si>
  <si>
    <t>PowerTipping'!K10:W10</t>
  </si>
  <si>
    <t>PowerTipping'!K11:K240</t>
  </si>
  <si>
    <t>PowerTipping'!U11:V240</t>
  </si>
  <si>
    <t>GroupResults'!A14</t>
  </si>
  <si>
    <t>GroupResults'!M14</t>
  </si>
  <si>
    <t>GroupResults'!AC14:AG14</t>
  </si>
  <si>
    <t>GroupResults'!AI14:AK14</t>
  </si>
  <si>
    <t>GroupResults'!AG15:AG63</t>
  </si>
  <si>
    <t>GroupResults'!AJ15:AK63</t>
  </si>
  <si>
    <t>Stats'!F3:F6</t>
  </si>
  <si>
    <t>Stats'!C10</t>
  </si>
  <si>
    <t>Hot Tip Teams Used'!A2</t>
  </si>
  <si>
    <t>Hot Tip Teams Used'!C2:G2</t>
  </si>
  <si>
    <t>TipperLadderPos'!A2</t>
  </si>
  <si>
    <t>TipperLadderPos'!C2:E2</t>
  </si>
  <si>
    <t>TipperLadderPos'!K2</t>
  </si>
  <si>
    <t>TipperLadderPos'!M2</t>
  </si>
  <si>
    <t>TeamLadderPositions'!A2</t>
  </si>
  <si>
    <t>TeamLadderPositions'!C2:D2</t>
  </si>
  <si>
    <t>Some parts of the workbook contain formulas which make use of the LET function.  Earlier versions of Excel do not recognize this function and instances of this function will be replaced with #VALUE! in the resultant workbook.</t>
  </si>
  <si>
    <t>Minor loss of fidelity</t>
  </si>
  <si>
    <t>Some array formulas in this workbook refer to an entire column. In earlier versions of Microsoft Excel, these formulas may be converted to #NUM! errors when they are recalculated.</t>
  </si>
  <si>
    <t>Results'!AE12</t>
  </si>
  <si>
    <t>PowerTipping'!W10</t>
  </si>
  <si>
    <t>Hot Tip Teams Used'!BY1</t>
  </si>
  <si>
    <t>Hot Tip Teams Used'!C2</t>
  </si>
  <si>
    <t>Hot Tip Teams Used'!M3</t>
  </si>
  <si>
    <t>TipperLadderPos'!D2</t>
  </si>
  <si>
    <t>A table style is applied to a table in this workbook. Table style formatting cannot be displayed in earlier versions of Excel.</t>
  </si>
  <si>
    <t>zLadder'!A1:K19</t>
  </si>
  <si>
    <t>Groups'!A1:E23</t>
  </si>
  <si>
    <t>zTippingResultsByGroup'!A1:AB232</t>
  </si>
  <si>
    <t>TeamLadderPositions2'!A1:F73</t>
  </si>
  <si>
    <t>Tips'!A1:K1981</t>
  </si>
  <si>
    <t>TeamLadderPositions (2)'!A1:E73</t>
  </si>
  <si>
    <t>Options'!A1:D2</t>
  </si>
  <si>
    <t>zTippingResultsByQuarter'!A1:G220</t>
  </si>
  <si>
    <t>zTippingResults'!A1:T220</t>
  </si>
  <si>
    <t>zTippingResultsPower'!A1:M220</t>
  </si>
  <si>
    <t>zLadder10yr'!A1:K19</t>
  </si>
  <si>
    <t>A PivotTable style is applied to a PivotTable in this workbook. PivotTable style formatting cannot be displayed in earlier versions of Excel.</t>
  </si>
  <si>
    <t>A PivotTable in this workbook will not work in versions prior to Excel 2007. Only PivotTables that are created in Compatibility Mode will work in earlier versions of Excel.</t>
  </si>
  <si>
    <t>A table in this workbook is connected to an external data source. Table functionality will be lost, but the data remains connected. If table rows are hidden by a filter, they remain hidden in an earlier version of Excel.</t>
  </si>
  <si>
    <t>Some cells or styles in this workbook contain formatting that is not supported by the selected file format. These formats will be converted to the closest format available.</t>
  </si>
  <si>
    <t>One or more cells in this workbook contain conditional formatting which refers to values on other worksheets. These conditional formats will not be supported in earlier versions of Excel.</t>
  </si>
  <si>
    <t>One or more cells in this workbook contain data validation rules which refer to values on other worksheets. These data validation rules will not be supported in earlier versions of Excel.</t>
  </si>
  <si>
    <t>A PivotTable in this workbook contains settings which do not exist in earlier versions of Excel. Some PivotTable settings will not be saved.</t>
  </si>
  <si>
    <t>There are Query elements in this workbook that will not be editable or refreshable in earlier versions of Excel without the latest Power Query add-in.</t>
  </si>
  <si>
    <t>Run on 12/04/2023 17:45</t>
  </si>
  <si>
    <t>Hot Tip Teams Used'!BT1:BT2</t>
  </si>
  <si>
    <t>Hot Tip Teams Used'!BT4</t>
  </si>
  <si>
    <t>Hot Tip Teams Used'!BQ5</t>
  </si>
  <si>
    <t>Hot Tip Teams Used'!BS5:BT5</t>
  </si>
  <si>
    <t>Hot Tip Teams Used'!BT24:BT25</t>
  </si>
  <si>
    <t>Hot Tip Teams Used'!BU25:GH25</t>
  </si>
  <si>
    <t>Hot Tip Teams Used'!BT44</t>
  </si>
  <si>
    <t>Hot Tip Teams Used'!BT46</t>
  </si>
  <si>
    <t>Hot Tip Teams Used'!BT49:BT51</t>
  </si>
  <si>
    <t>Poatina Golf Club</t>
  </si>
  <si>
    <t>Tipper ID</t>
  </si>
  <si>
    <t>WinnerPaidRound</t>
  </si>
  <si>
    <t>A tipper has to have paid in this round and later to be the weekly winner</t>
  </si>
  <si>
    <t>6</t>
  </si>
  <si>
    <t>Round number that the Hot Tip competition restarts. Initially set to 1.</t>
  </si>
  <si>
    <t>HotTipTeam2Only</t>
  </si>
  <si>
    <t>Enter Yes to limit Hot Tippers to choosing Team 2 only. Initially set to No.</t>
  </si>
  <si>
    <t>OptionValueNumeric</t>
  </si>
  <si>
    <t>OptionValueBoolean</t>
  </si>
  <si>
    <t>OptionValueText</t>
  </si>
  <si>
    <t>Num</t>
  </si>
  <si>
    <t>Regional Challenge</t>
  </si>
  <si>
    <t>Gender Challenge</t>
  </si>
  <si>
    <t>Hot Tips Used and Remaining</t>
  </si>
  <si>
    <t>StrikeOut</t>
  </si>
  <si>
    <t>garrarda@icloud.com</t>
  </si>
  <si>
    <t>lisahar.lh@gmail.com</t>
  </si>
  <si>
    <t>Supporter's Challenge</t>
  </si>
  <si>
    <t>0</t>
  </si>
  <si>
    <t>2024</t>
  </si>
  <si>
    <t>Alan</t>
  </si>
  <si>
    <t>Taychouri</t>
  </si>
  <si>
    <t>Patrick</t>
  </si>
  <si>
    <t>Perkins</t>
  </si>
  <si>
    <t>Rachel</t>
  </si>
  <si>
    <t>Barber</t>
  </si>
  <si>
    <t>Bester</t>
  </si>
  <si>
    <t xml:space="preserve">Christine </t>
  </si>
  <si>
    <t xml:space="preserve">Andrews </t>
  </si>
  <si>
    <t>Aidan</t>
  </si>
  <si>
    <t>Donovan</t>
  </si>
  <si>
    <t>Burfield</t>
  </si>
  <si>
    <t>Mansfield</t>
  </si>
  <si>
    <t>Dobbie</t>
  </si>
  <si>
    <t>Rosemary</t>
  </si>
  <si>
    <t>O'SIgn</t>
  </si>
  <si>
    <t>Hayes</t>
  </si>
  <si>
    <t>Rowlands</t>
  </si>
  <si>
    <t>Osborne</t>
  </si>
  <si>
    <t>Clayton</t>
  </si>
  <si>
    <t xml:space="preserve">Tony </t>
  </si>
  <si>
    <t xml:space="preserve">Obrien </t>
  </si>
  <si>
    <t>Gen</t>
  </si>
  <si>
    <t>Rori</t>
  </si>
  <si>
    <t>Maree</t>
  </si>
  <si>
    <t>Munns</t>
  </si>
  <si>
    <t>Georgie</t>
  </si>
  <si>
    <t xml:space="preserve">Coleman </t>
  </si>
  <si>
    <t xml:space="preserve">Kathryn </t>
  </si>
  <si>
    <t>Jack</t>
  </si>
  <si>
    <t>Curtis</t>
  </si>
  <si>
    <t>Tania</t>
  </si>
  <si>
    <t>Banelis</t>
  </si>
  <si>
    <t>Di</t>
  </si>
  <si>
    <t xml:space="preserve">Maney </t>
  </si>
  <si>
    <t>Sonia</t>
  </si>
  <si>
    <t>Neville</t>
  </si>
  <si>
    <t xml:space="preserve">Tristan </t>
  </si>
  <si>
    <t>Barnett</t>
  </si>
  <si>
    <t>Dickinson</t>
  </si>
  <si>
    <t>Home Games</t>
  </si>
  <si>
    <t>Albert</t>
  </si>
  <si>
    <t>Away Games</t>
  </si>
  <si>
    <t>Johnny</t>
  </si>
  <si>
    <t>Random</t>
  </si>
  <si>
    <t>0173bc9f-d8ac-49e6-8666-12a1210064f0</t>
  </si>
  <si>
    <t>georgette74@live.com.au</t>
  </si>
  <si>
    <t>01c3e50b-74fd-43fa-bc1c-f7b068249062</t>
  </si>
  <si>
    <t>simon.burfield@tasnetworks.com.au</t>
  </si>
  <si>
    <t>197a2a7d-825a-4708-bb94-a0a83d262e6c</t>
  </si>
  <si>
    <t>joeosign1771@gmail.com</t>
  </si>
  <si>
    <t>22e718bd-dd53-4b68-8ef9-8bb94ed89807</t>
  </si>
  <si>
    <t>scott.bester@tasnetworks.com.au</t>
  </si>
  <si>
    <t>244776ba-3704-4ba6-8fff-519a655e9ee6</t>
  </si>
  <si>
    <t>msperkins@aussiebroadband.com.au</t>
  </si>
  <si>
    <t>2a5f53a8-3f80-4ec4-8a82-a80c0fbc0eee</t>
  </si>
  <si>
    <t>dobbiejeepsmith@yahoo.com</t>
  </si>
  <si>
    <t>30356725-a600-4b10-8905-777c79b1e939</t>
  </si>
  <si>
    <t>tonyobrien7018@gmail.com</t>
  </si>
  <si>
    <t>3ab2ec5f-e799-44cd-a693-0a36a1d1c28a</t>
  </si>
  <si>
    <t>rose.seddon59@gmail.com</t>
  </si>
  <si>
    <t>5878f648-2e44-4ffc-8343-bb4d3b9b577c</t>
  </si>
  <si>
    <t>alan.smith@tasnetworks.com.au</t>
  </si>
  <si>
    <t>59b0ee65-40bc-42a3-b29f-25ab77c03a75</t>
  </si>
  <si>
    <t>zac.clayton@yahoo.com.au</t>
  </si>
  <si>
    <t>greghoss1949@gmail.com</t>
  </si>
  <si>
    <t>mckendrickcarupholstery@gmail.com</t>
  </si>
  <si>
    <t>6f3c7912-254a-4e01-bc8a-c80cc601a7e6</t>
  </si>
  <si>
    <t>genrider21@yahoo.com.au</t>
  </si>
  <si>
    <t>6f86acb0-4950-44d5-b8d8-7bd10f82dfa0</t>
  </si>
  <si>
    <t>andrew.mansfield@tasnetworks.com.au</t>
  </si>
  <si>
    <t>72595e87-0883-4fdf-8652-adde490e8bd6</t>
  </si>
  <si>
    <t>jpatkinson@bigpond.com</t>
  </si>
  <si>
    <t>7a01fab2-97b7-468f-9fff-e83b1637e242</t>
  </si>
  <si>
    <t>michael.verrier@outlook.com.au</t>
  </si>
  <si>
    <t>894796b7-b2e7-45c1-984f-891a4d864b8f</t>
  </si>
  <si>
    <t>nickyhayes00@gmail.com</t>
  </si>
  <si>
    <t>8cc21c77-e956-40aa-afcc-0ebc556b3681</t>
  </si>
  <si>
    <t>michael.osborne@tasnetworks.com.au</t>
  </si>
  <si>
    <t>8dd48e1a-5587-4b9a-bd84-d63c1a8f9a71</t>
  </si>
  <si>
    <t>Darren.Harris@tasnetworks.com.au</t>
  </si>
  <si>
    <t>91748449-2a13-429b-b493-e9d599ba7c10</t>
  </si>
  <si>
    <t>rach2803@gmail.com</t>
  </si>
  <si>
    <t>972e5403-ff1b-46bc-b38e-8f0d56c31333</t>
  </si>
  <si>
    <t>tristanbarnett22@gmail.com</t>
  </si>
  <si>
    <t>99b561ad-e70a-410b-a6e1-058d35b0cdc1</t>
  </si>
  <si>
    <t>Christine.Rowlands@tasnetworks.com.au</t>
  </si>
  <si>
    <t>9a80ff31-8629-4259-8c3c-63ac4e350aef</t>
  </si>
  <si>
    <t>tania.banelis@TASNETWORKS.COM.AU</t>
  </si>
  <si>
    <t>9e27a146-8a16-47ba-8a3f-08ec4f525421</t>
  </si>
  <si>
    <t>shaunkelly388@gmail.com</t>
  </si>
  <si>
    <t>a6b8bbc9-3ea0-4503-aa87-2abdcc8258e3</t>
  </si>
  <si>
    <t>josephdickinson55@gmail.com</t>
  </si>
  <si>
    <t>b0bab7ca-8cfe-4417-a57a-c49dd31e65a5</t>
  </si>
  <si>
    <t>sonianev10@outlook.com</t>
  </si>
  <si>
    <t>b3e22a93-0249-4ee9-90b7-828d266b49c7</t>
  </si>
  <si>
    <t>aidan.donovan@tasnetworks.com.au</t>
  </si>
  <si>
    <t>b9cf49a3-1be2-429d-963a-fcee1a81ba8f</t>
  </si>
  <si>
    <t>don.ree@bigpond.net.au</t>
  </si>
  <si>
    <t>bed444f8-c217-46e5-9820-febc3491d353</t>
  </si>
  <si>
    <t>philandi66@yahoo.com.au</t>
  </si>
  <si>
    <t>c786c8f1-3cfb-45dd-afeb-5b5ef98026ec</t>
  </si>
  <si>
    <t>annajsmunns@gmail.com</t>
  </si>
  <si>
    <t>df5355d5-0c25-4acf-a817-7a1fb620e8e3</t>
  </si>
  <si>
    <t>christine.andrews1@bigpond.com</t>
  </si>
  <si>
    <t>e89ba004-9eff-45ad-9130-2d1304b98489</t>
  </si>
  <si>
    <t>jcurtis2842005@gmail.com</t>
  </si>
  <si>
    <t>e92bc02f-e5a0-412a-b939-ad0b346d1b58</t>
  </si>
  <si>
    <t>kaatkinson@bigpond.com</t>
  </si>
  <si>
    <t>eda40d5d-c456-45d0-97ce-53aed0e10d38</t>
  </si>
  <si>
    <t>No</t>
  </si>
  <si>
    <t>1</t>
  </si>
  <si>
    <t>Scott Adams</t>
  </si>
  <si>
    <t>Tristan  Barnett</t>
  </si>
  <si>
    <t>Richard Bennett</t>
  </si>
  <si>
    <t>Andrew Beven</t>
  </si>
  <si>
    <t>Mark Bresnehan</t>
  </si>
  <si>
    <t>Simon Burfield</t>
  </si>
  <si>
    <t>Heidi Chambers</t>
  </si>
  <si>
    <t>Karen  Chandler</t>
  </si>
  <si>
    <t>Andrew Chung</t>
  </si>
  <si>
    <t xml:space="preserve">Georgie Coleman </t>
  </si>
  <si>
    <t>Aidan Donovan</t>
  </si>
  <si>
    <t>Trent Duggan</t>
  </si>
  <si>
    <t>Danielle  Goodwin</t>
  </si>
  <si>
    <t>Graham  Gunn</t>
  </si>
  <si>
    <t>Ian Hermanis</t>
  </si>
  <si>
    <t>Shannon Hill</t>
  </si>
  <si>
    <t>Jeremy Hill</t>
  </si>
  <si>
    <t>Greg Hine</t>
  </si>
  <si>
    <t>Phillip  Jenkins</t>
  </si>
  <si>
    <t>Shaun Kelly</t>
  </si>
  <si>
    <t>Ann-Maree Keogh</t>
  </si>
  <si>
    <t>Loretta Lohberger</t>
  </si>
  <si>
    <t>Francis Maloney</t>
  </si>
  <si>
    <t>Robbie Marino</t>
  </si>
  <si>
    <t>Anna Munns</t>
  </si>
  <si>
    <t>Nick Murnane</t>
  </si>
  <si>
    <t>Callum Rawson</t>
  </si>
  <si>
    <t>Michael Seddon</t>
  </si>
  <si>
    <t>Rosemary Seddon</t>
  </si>
  <si>
    <t>Peter Smith</t>
  </si>
  <si>
    <t>Mark Spooner</t>
  </si>
  <si>
    <t>Round 1 tipping stats.</t>
  </si>
  <si>
    <t>Match Results AFL Round 1</t>
  </si>
  <si>
    <t>Carlton 86 d Richmond 81</t>
  </si>
  <si>
    <t>Sydney 102 d Collingwood 69</t>
  </si>
  <si>
    <t>Essendon 107 d Hawthorn 83</t>
  </si>
  <si>
    <t>GWS Giants 121 d North Melbourne 82</t>
  </si>
  <si>
    <t>Geelong 76 d St Kilda 68</t>
  </si>
  <si>
    <t>AFL Ladder After Round 1</t>
  </si>
  <si>
    <t>Gold Coast 60 d Adelaide 54</t>
  </si>
  <si>
    <t>Melbourne 109 d Western Bulldogs 64</t>
  </si>
  <si>
    <t>Port Adelaide 120 d West Coast 70</t>
  </si>
  <si>
    <t>Fremantle 93 d Brisbane Lions 70</t>
  </si>
  <si>
    <t>Quarter Tipping Ranking - Quarter 1</t>
  </si>
  <si>
    <t>Andrew Mansfield</t>
  </si>
  <si>
    <t>Brad Barwick</t>
  </si>
  <si>
    <t>Harry Home Games</t>
  </si>
  <si>
    <t>Rhys Browning</t>
  </si>
  <si>
    <t xml:space="preserve">Kristen  Bartley </t>
  </si>
  <si>
    <t>Matthew Christian</t>
  </si>
  <si>
    <t>Shaun Heather</t>
  </si>
  <si>
    <t>Squiggle Computer</t>
  </si>
  <si>
    <t>James Teirney</t>
  </si>
  <si>
    <t>Rodney Steven</t>
  </si>
  <si>
    <t>Michael Sanders</t>
  </si>
  <si>
    <t>Adam Foster</t>
  </si>
  <si>
    <t>John Canavan</t>
  </si>
  <si>
    <t>û</t>
  </si>
  <si>
    <t>ü</t>
  </si>
  <si>
    <t>(none)</t>
  </si>
  <si>
    <t>HAT Footy Tipping 2024 - Round 1 Power Tipping Results</t>
  </si>
  <si>
    <t>CAR v RIC</t>
  </si>
  <si>
    <t>COL v SYD</t>
  </si>
  <si>
    <t>ESS v HAW</t>
  </si>
  <si>
    <t>GWS v KAN</t>
  </si>
  <si>
    <t>GEE v STK</t>
  </si>
  <si>
    <t>GCS v ACR</t>
  </si>
  <si>
    <t>MEL v WBG</t>
  </si>
  <si>
    <t>PAP v WCE</t>
  </si>
  <si>
    <t>FRE v BRL</t>
  </si>
  <si>
    <t>M</t>
  </si>
  <si>
    <t>S</t>
  </si>
  <si>
    <t>F</t>
  </si>
  <si>
    <t>CAR (7)</t>
  </si>
  <si>
    <t>COL (-1)</t>
  </si>
  <si>
    <t>ESS (8)</t>
  </si>
  <si>
    <t>GWS (9)</t>
  </si>
  <si>
    <t>GEE (2)</t>
  </si>
  <si>
    <t>GCS (4)</t>
  </si>
  <si>
    <t>MEL (6)</t>
  </si>
  <si>
    <t>PAP (5)</t>
  </si>
  <si>
    <t>FRE (3)</t>
  </si>
  <si>
    <t>T</t>
  </si>
  <si>
    <t>CAR (1)</t>
  </si>
  <si>
    <t>SYD (2)</t>
  </si>
  <si>
    <t>ESS (3)</t>
  </si>
  <si>
    <t>GWS (4)</t>
  </si>
  <si>
    <t>GEE (5)</t>
  </si>
  <si>
    <t>GCS (6)</t>
  </si>
  <si>
    <t>MEL (7)</t>
  </si>
  <si>
    <t>PAP (8)</t>
  </si>
  <si>
    <t>FRE (9)</t>
  </si>
  <si>
    <t>COL (-2)</t>
  </si>
  <si>
    <t>N</t>
  </si>
  <si>
    <t>CAR (8)</t>
  </si>
  <si>
    <t>ESS (2)</t>
  </si>
  <si>
    <t>GWS (5)</t>
  </si>
  <si>
    <t>GEE (3)</t>
  </si>
  <si>
    <t>PAP (9)</t>
  </si>
  <si>
    <t>BRL (-7)</t>
  </si>
  <si>
    <t>COL (-4)</t>
  </si>
  <si>
    <t>GWS (8)</t>
  </si>
  <si>
    <t>MEL (3)</t>
  </si>
  <si>
    <t>BRL (-1)</t>
  </si>
  <si>
    <t>Alanna Cannon</t>
  </si>
  <si>
    <t>CAR (6)</t>
  </si>
  <si>
    <t>COL (-3)</t>
  </si>
  <si>
    <t>HAW (-1)</t>
  </si>
  <si>
    <t>GEE (4)</t>
  </si>
  <si>
    <t>GCS (9)</t>
  </si>
  <si>
    <t>MEL (2)</t>
  </si>
  <si>
    <t>PAP (7)</t>
  </si>
  <si>
    <t>FRE (5)</t>
  </si>
  <si>
    <t>CAR (5)</t>
  </si>
  <si>
    <t>ESS (6)</t>
  </si>
  <si>
    <t>BRL (-3)</t>
  </si>
  <si>
    <t>CAR (2)</t>
  </si>
  <si>
    <t>GCS (5)</t>
  </si>
  <si>
    <t>GCS (8)</t>
  </si>
  <si>
    <t>WBG (-1)</t>
  </si>
  <si>
    <t>BRL (-6)</t>
  </si>
  <si>
    <t>SYD (3)</t>
  </si>
  <si>
    <t>ESS (1)</t>
  </si>
  <si>
    <t>GWS (6)</t>
  </si>
  <si>
    <t>GCS (7)</t>
  </si>
  <si>
    <t>WBG (-2)</t>
  </si>
  <si>
    <t>BRL (-9)</t>
  </si>
  <si>
    <t>COL (-6)</t>
  </si>
  <si>
    <t>GCS (2)</t>
  </si>
  <si>
    <t>MEL (4)</t>
  </si>
  <si>
    <t>Joe Dickinson</t>
  </si>
  <si>
    <t>A</t>
  </si>
  <si>
    <t>BRL (-5)</t>
  </si>
  <si>
    <t>ESS (4)</t>
  </si>
  <si>
    <t>GEE (7)</t>
  </si>
  <si>
    <t>GCS (1)</t>
  </si>
  <si>
    <t>Rose Findlater</t>
  </si>
  <si>
    <t>RIC (-1)</t>
  </si>
  <si>
    <t>Anthony Bransden</t>
  </si>
  <si>
    <t>CAR (4)</t>
  </si>
  <si>
    <t>Heath Fellows</t>
  </si>
  <si>
    <t>COL (-5)</t>
  </si>
  <si>
    <t>FRE (1)</t>
  </si>
  <si>
    <t>Tony Shea</t>
  </si>
  <si>
    <t>WBG (-3)</t>
  </si>
  <si>
    <t>FRE (7)</t>
  </si>
  <si>
    <t>STK (-1)</t>
  </si>
  <si>
    <t>GCS (3)</t>
  </si>
  <si>
    <t>GEE (6)</t>
  </si>
  <si>
    <t>ACR (-4)</t>
  </si>
  <si>
    <t>HAW (-3)</t>
  </si>
  <si>
    <t>ACR (-6)</t>
  </si>
  <si>
    <t>Denise Sewell</t>
  </si>
  <si>
    <t>BRL (-4)</t>
  </si>
  <si>
    <t>STK (-5)</t>
  </si>
  <si>
    <t>Tyson Dahmes</t>
  </si>
  <si>
    <t>Terry Hill</t>
  </si>
  <si>
    <t>MEL (5)</t>
  </si>
  <si>
    <t>Brian Whelan</t>
  </si>
  <si>
    <t>GWS (7)</t>
  </si>
  <si>
    <t>GEE (1)</t>
  </si>
  <si>
    <t>ACR (-2)</t>
  </si>
  <si>
    <t>David Berry</t>
  </si>
  <si>
    <t>CAR (3)</t>
  </si>
  <si>
    <t>Joel Mountney</t>
  </si>
  <si>
    <t>Nathan Cullen</t>
  </si>
  <si>
    <t>Craig Owens</t>
  </si>
  <si>
    <t>COL (-7)</t>
  </si>
  <si>
    <t>HAW (-2)</t>
  </si>
  <si>
    <t xml:space="preserve">Lee Beaumont </t>
  </si>
  <si>
    <t>David Berechree</t>
  </si>
  <si>
    <t>H</t>
  </si>
  <si>
    <t>Trevor Duggan</t>
  </si>
  <si>
    <t>Rebecca  Pedley</t>
  </si>
  <si>
    <t>STK (-4)</t>
  </si>
  <si>
    <t>MEL (8)</t>
  </si>
  <si>
    <t>Zac Owens</t>
  </si>
  <si>
    <t>CAR (9)</t>
  </si>
  <si>
    <t>STK (-3)</t>
  </si>
  <si>
    <t>WBG (-4)</t>
  </si>
  <si>
    <t>Glenn Wheeler</t>
  </si>
  <si>
    <t>Brodrick Overton</t>
  </si>
  <si>
    <t>Darren Harris</t>
  </si>
  <si>
    <t>MEL (1)</t>
  </si>
  <si>
    <t>PAP (6)</t>
  </si>
  <si>
    <t>Ross Burridge</t>
  </si>
  <si>
    <t>Nicole Lansky</t>
  </si>
  <si>
    <t>Adele McTye</t>
  </si>
  <si>
    <t>Anne Bassett</t>
  </si>
  <si>
    <t>Dan Hollingsworth</t>
  </si>
  <si>
    <t>Heath Gilmour</t>
  </si>
  <si>
    <t>GEE (8)</t>
  </si>
  <si>
    <t>WBG (-5)</t>
  </si>
  <si>
    <t>Teresa Harris</t>
  </si>
  <si>
    <t>GWS (1)</t>
  </si>
  <si>
    <t>GEE (9)</t>
  </si>
  <si>
    <t>PAP (3)</t>
  </si>
  <si>
    <t>Calvin Godwin</t>
  </si>
  <si>
    <t>Nathan Donoghue</t>
  </si>
  <si>
    <t xml:space="preserve">Mike Hunnibell </t>
  </si>
  <si>
    <t>ESS (7)</t>
  </si>
  <si>
    <t>ACR (-3)</t>
  </si>
  <si>
    <t>Sarah Dahmes</t>
  </si>
  <si>
    <t>STK (-2)</t>
  </si>
  <si>
    <t>Matthew Taylor</t>
  </si>
  <si>
    <t>Anita Bourn</t>
  </si>
  <si>
    <t>GWS (2)</t>
  </si>
  <si>
    <t>Michael Verrier</t>
  </si>
  <si>
    <t>Kerry Gunn</t>
  </si>
  <si>
    <t>Mark Dennison</t>
  </si>
  <si>
    <t>WBG (-7)</t>
  </si>
  <si>
    <t>William Lane</t>
  </si>
  <si>
    <t>Brian Fleming</t>
  </si>
  <si>
    <t>MEL (9)</t>
  </si>
  <si>
    <t>PAP (1)</t>
  </si>
  <si>
    <t>BRL (-8)</t>
  </si>
  <si>
    <t>Brett Sawford</t>
  </si>
  <si>
    <t>ACR (-5)</t>
  </si>
  <si>
    <t>Patrick Perkins</t>
  </si>
  <si>
    <t>WBG (-6)</t>
  </si>
  <si>
    <t>STK (-6)</t>
  </si>
  <si>
    <t>Diane Izbicki</t>
  </si>
  <si>
    <t xml:space="preserve">Henry Robertson </t>
  </si>
  <si>
    <t>Mark Richardson</t>
  </si>
  <si>
    <t>Garry Young</t>
  </si>
  <si>
    <t>Eric Hermanis</t>
  </si>
  <si>
    <t>Glenn Eberle</t>
  </si>
  <si>
    <t>Alan Taychouri</t>
  </si>
  <si>
    <t>Elaine Potter</t>
  </si>
  <si>
    <t>Steven Maloney</t>
  </si>
  <si>
    <t>HAW (-4)</t>
  </si>
  <si>
    <t>FRE (2)</t>
  </si>
  <si>
    <t xml:space="preserve">Tony  Obrien </t>
  </si>
  <si>
    <t>Maree Smith</t>
  </si>
  <si>
    <t>Graeme Wood</t>
  </si>
  <si>
    <t>Barry Golding</t>
  </si>
  <si>
    <t>Simon Burgess</t>
  </si>
  <si>
    <t>Tony Young</t>
  </si>
  <si>
    <t>Nathan McKillop</t>
  </si>
  <si>
    <t>Matt Adams</t>
  </si>
  <si>
    <t>Anna Masters</t>
  </si>
  <si>
    <t>KAN (-4)</t>
  </si>
  <si>
    <t>Ian Mackenzie</t>
  </si>
  <si>
    <t xml:space="preserve">Craig  McKinlay </t>
  </si>
  <si>
    <t>Jon Rider</t>
  </si>
  <si>
    <t>Dobbie Smith</t>
  </si>
  <si>
    <t>Kurt Coppleman</t>
  </si>
  <si>
    <t>Conan Duhig</t>
  </si>
  <si>
    <t>Angela Trewin</t>
  </si>
  <si>
    <t>WCE (-8)</t>
  </si>
  <si>
    <t xml:space="preserve">Steve Robertson </t>
  </si>
  <si>
    <t>Lindsay Mctye</t>
  </si>
  <si>
    <t>Graeme Gardner</t>
  </si>
  <si>
    <t>Liam Wright</t>
  </si>
  <si>
    <t xml:space="preserve">Christine  Andrews </t>
  </si>
  <si>
    <t>Vicki Maloney</t>
  </si>
  <si>
    <t>Alysia Garrard</t>
  </si>
  <si>
    <t>Rocky Findlater</t>
  </si>
  <si>
    <t xml:space="preserve">Edward Robertson </t>
  </si>
  <si>
    <t>Chris Noye</t>
  </si>
  <si>
    <t>ACR (-1)</t>
  </si>
  <si>
    <t>Michael Osborne</t>
  </si>
  <si>
    <t>Mel Cullen</t>
  </si>
  <si>
    <t>Zali Ryan</t>
  </si>
  <si>
    <t>Rori Barwick</t>
  </si>
  <si>
    <t>ESS (9)</t>
  </si>
  <si>
    <t>KAN (-1)</t>
  </si>
  <si>
    <t>Mark Drew</t>
  </si>
  <si>
    <t>John Atkinson</t>
  </si>
  <si>
    <t>Zac Clayton</t>
  </si>
  <si>
    <t>Nicole Hayes</t>
  </si>
  <si>
    <t>Sonia Neville</t>
  </si>
  <si>
    <t>Christine Dennison</t>
  </si>
  <si>
    <t>Edmund Gebka</t>
  </si>
  <si>
    <t>Rachel Barber</t>
  </si>
  <si>
    <t>Kenneth Lai</t>
  </si>
  <si>
    <t>Rod Bennett</t>
  </si>
  <si>
    <t>Lindsay Garwood</t>
  </si>
  <si>
    <t>Roslyn  McKendrick</t>
  </si>
  <si>
    <t>Karen Jenkins</t>
  </si>
  <si>
    <t>Jack Curtis</t>
  </si>
  <si>
    <t>Joe O'SIgn</t>
  </si>
  <si>
    <t>Stuart Morgan</t>
  </si>
  <si>
    <t>Jon Fulton</t>
  </si>
  <si>
    <t>Felicity Walsh</t>
  </si>
  <si>
    <t>WBG (-8)</t>
  </si>
  <si>
    <t>Hugh  Noye</t>
  </si>
  <si>
    <t>Barbara Stewart</t>
  </si>
  <si>
    <t>Belinda Lehner</t>
  </si>
  <si>
    <t>Alex Izbicki</t>
  </si>
  <si>
    <t>Kathy Wright</t>
  </si>
  <si>
    <t>Callan Dahmes</t>
  </si>
  <si>
    <t xml:space="preserve">Greg Williams </t>
  </si>
  <si>
    <t>Gen Rider</t>
  </si>
  <si>
    <t>Matthew Owens</t>
  </si>
  <si>
    <t>Anthony Taylor</t>
  </si>
  <si>
    <t>Cyril Patmore</t>
  </si>
  <si>
    <t>SYD (1)</t>
  </si>
  <si>
    <t>WBG (-9)</t>
  </si>
  <si>
    <t>Nick Whelan</t>
  </si>
  <si>
    <t>Stuart Ryan</t>
  </si>
  <si>
    <t xml:space="preserve">Kade Greenwood </t>
  </si>
  <si>
    <t>Jamie Roberts</t>
  </si>
  <si>
    <t xml:space="preserve">Peter Czerkiewicz </t>
  </si>
  <si>
    <t>Liam Godwin</t>
  </si>
  <si>
    <t>Kaye Martindill</t>
  </si>
  <si>
    <t>Kathryn  Atkinson</t>
  </si>
  <si>
    <t xml:space="preserve">Gary  Banelis </t>
  </si>
  <si>
    <t>Michael Stewart</t>
  </si>
  <si>
    <t>Catie Owens</t>
  </si>
  <si>
    <t>COL (-9)</t>
  </si>
  <si>
    <t>Ann-Maree Barwick</t>
  </si>
  <si>
    <t>RIC (-4)</t>
  </si>
  <si>
    <t>HAW (-7)</t>
  </si>
  <si>
    <t>ToteTas Favourites</t>
  </si>
  <si>
    <t>Johnny Random</t>
  </si>
  <si>
    <t>Jarad Hughes</t>
  </si>
  <si>
    <t>Harry_ Houdini</t>
  </si>
  <si>
    <t>Tania Banelis</t>
  </si>
  <si>
    <t>Brendon Garwood</t>
  </si>
  <si>
    <t>Neil Oliver</t>
  </si>
  <si>
    <t xml:space="preserve">Di Maney </t>
  </si>
  <si>
    <t>Jake Richardson</t>
  </si>
  <si>
    <t>Christine Rowlands</t>
  </si>
  <si>
    <t>Clodagh Doyle</t>
  </si>
  <si>
    <t>Chris Hughes</t>
  </si>
  <si>
    <t>Ben Lohberger</t>
  </si>
  <si>
    <t>Alec Dornauf</t>
  </si>
  <si>
    <t>Duncan McKendrick</t>
  </si>
  <si>
    <t>Kylie Bennett</t>
  </si>
  <si>
    <t>Scott Bester</t>
  </si>
  <si>
    <t xml:space="preserve">Anne  Lawless </t>
  </si>
  <si>
    <t>Albert Away Games</t>
  </si>
  <si>
    <t>RIC (-)</t>
  </si>
  <si>
    <t>SYD ()</t>
  </si>
  <si>
    <t>HAW (-)</t>
  </si>
  <si>
    <t>KAN (-)</t>
  </si>
  <si>
    <t>STK (-)</t>
  </si>
  <si>
    <t>ACR (-)</t>
  </si>
  <si>
    <t>WBG (-)</t>
  </si>
  <si>
    <t>WCE (-)</t>
  </si>
  <si>
    <t>BRL (-)</t>
  </si>
  <si>
    <t>CAR ()</t>
  </si>
  <si>
    <t>COL (-)</t>
  </si>
  <si>
    <t>ESS ()</t>
  </si>
  <si>
    <t>GWS ()</t>
  </si>
  <si>
    <t>GEE ()</t>
  </si>
  <si>
    <t>GCS ()</t>
  </si>
  <si>
    <t>MEL ()</t>
  </si>
  <si>
    <t>PAP ()</t>
  </si>
  <si>
    <t>FRE ()</t>
  </si>
  <si>
    <t xml:space="preserve"> </t>
  </si>
  <si>
    <t>Brad Barwick (9/9) 115 points. Actual 167</t>
  </si>
  <si>
    <t>HAT Footy Tipping 2024 - Round 1 Results</t>
  </si>
  <si>
    <t>Round 1 Winner</t>
  </si>
  <si>
    <t>áá</t>
  </si>
  <si>
    <t>ââ</t>
  </si>
  <si>
    <t>â</t>
  </si>
  <si>
    <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</si>
</sst>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ddd\ d/mmm/yy\ h:mm"/>
    <numFmt numFmtId="166" formatCode="_-* #,##0.0_-;\-* #,##0.0_-;_-* &quot;-&quot;??_-;_-@_-"/>
    <numFmt numFmtId="167" formatCode="0.0%_-"/>
    <numFmt numFmtId="168" formatCode="0.0%"/>
  </numFmts>
  <fonts count="26" x14ac:knownFonts="1">
    <font>
      <sz val="11"/>
      <color theme="1"/>
      <name val="Calibri"/>
      <family val="2"/>
      <scheme val="minor"/>
    </font>
    <font>
      <sz val="11"/>
      <name val="Calibri"/>
      <family val="2"/>
    </font>
    <font>
      <sz val="11"/>
      <color theme="1"/>
      <name val="Calibri"/>
      <family val="2"/>
      <scheme val="minor"/>
    </font>
    <font>
      <b/>
      <sz val="11"/>
      <color theme="1"/>
      <name val="Calibri"/>
      <family val="2"/>
      <scheme val="minor"/>
    </font>
    <font>
      <sz val="10"/>
      <color indexed="8"/>
      <name val="Arial"/>
      <family val="2"/>
    </font>
    <font>
      <sz val="11"/>
      <color indexed="8"/>
      <name val="Calibri"/>
      <family val="2"/>
    </font>
    <font>
      <b/>
      <sz val="11"/>
      <color indexed="8"/>
      <name val="Calibri"/>
      <family val="2"/>
    </font>
    <font>
      <b/>
      <sz val="13"/>
      <color theme="3"/>
      <name val="Calibri"/>
      <family val="2"/>
      <scheme val="minor"/>
    </font>
    <font>
      <sz val="8"/>
      <name val="Calibri"/>
      <family val="2"/>
      <scheme val="minor"/>
    </font>
    <font>
      <b/>
      <sz val="15"/>
      <color theme="3"/>
      <name val="Calibri"/>
      <family val="2"/>
      <scheme val="minor"/>
    </font>
    <font>
      <sz val="11"/>
      <color theme="1"/>
      <name val="Trebuchet MS"/>
      <family val="2"/>
    </font>
    <font>
      <b/>
      <sz val="11"/>
      <name val="Trebuchet MS"/>
      <family val="2"/>
    </font>
    <font>
      <b/>
      <sz val="11"/>
      <color theme="1"/>
      <name val="Trebuchet MS"/>
      <family val="2"/>
    </font>
    <font>
      <i/>
      <sz val="11"/>
      <color theme="1"/>
      <name val="Trebuchet MS"/>
      <family val="2"/>
    </font>
    <font>
      <b/>
      <sz val="15"/>
      <color theme="3"/>
      <name val="Trebuchet MS"/>
      <family val="2"/>
    </font>
    <font>
      <sz val="12"/>
      <color theme="1"/>
      <name val="Trebuchet MS"/>
      <family val="2"/>
    </font>
    <font>
      <b/>
      <sz val="12"/>
      <color theme="1"/>
      <name val="Trebuchet MS"/>
      <family val="2"/>
    </font>
    <font>
      <b/>
      <sz val="11"/>
      <color theme="1" tint="0.499984740745262"/>
      <name val="Trebuchet MS"/>
      <family val="2"/>
    </font>
    <font>
      <sz val="11"/>
      <color theme="1" tint="0.499984740745262"/>
      <name val="Trebuchet MS"/>
      <family val="2"/>
    </font>
    <font>
      <b/>
      <sz val="13"/>
      <color theme="3"/>
      <name val="Trebuchet MS"/>
      <family val="2"/>
    </font>
    <font>
      <sz val="11"/>
      <name val="Trebuchet MS"/>
      <family val="2"/>
    </font>
    <font>
      <i/>
      <sz val="11"/>
      <color rgb="FF7F7F7F"/>
      <name val="Calibri"/>
      <family val="2"/>
      <scheme val="minor"/>
    </font>
    <font>
      <sz val="11"/>
      <color theme="1"/>
      <name val="Wingdings"/>
      <charset val="2"/>
    </font>
    <font>
      <sz val="10"/>
      <color theme="1"/>
      <name val="Wingdings"/>
      <charset val="2"/>
    </font>
    <font>
      <u/>
      <sz val="11"/>
      <color theme="10"/>
      <name val="Calibri"/>
      <family val="2"/>
      <scheme val="minor"/>
    </font>
    <font>
      <b/>
      <i/>
      <sz val="11"/>
      <color rgb="FF7F7F7F"/>
      <name val="Calibri"/>
      <family val="2"/>
      <scheme val="minor"/>
    </font>
  </fonts>
  <fills count="3">
    <fill>
      <patternFill patternType="none"/>
    </fill>
    <fill>
      <patternFill patternType="gray125"/>
    </fill>
    <fill>
      <patternFill patternType="solid">
        <fgColor indexed="22"/>
        <bgColor indexed="0"/>
      </patternFill>
    </fill>
  </fills>
  <borders count="42">
    <border>
      <left/>
      <right/>
      <top/>
      <bottom/>
      <diagonal/>
    </border>
    <border>
      <left/>
      <right/>
      <top/>
      <bottom style="thick">
        <color theme="4" tint="0.499984740745262"/>
      </bottom>
      <diagonal/>
    </border>
    <border>
      <left/>
      <right/>
      <top/>
      <bottom style="thick">
        <color theme="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ck">
        <color theme="4" tint="0.499984740745262"/>
      </bottom>
      <diagonal/>
    </border>
    <border>
      <left/>
      <right/>
      <top style="thin">
        <color indexed="64"/>
      </top>
      <bottom style="thick">
        <color theme="4" tint="0.499984740745262"/>
      </bottom>
      <diagonal/>
    </border>
    <border>
      <left/>
      <right style="thin">
        <color indexed="64"/>
      </right>
      <top style="thin">
        <color indexed="64"/>
      </top>
      <bottom style="thick">
        <color theme="4"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8"/>
      </left>
      <right/>
      <top/>
      <bottom/>
      <diagonal/>
    </border>
    <border>
      <left/>
      <right style="medium">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right style="thin">
        <color indexed="64"/>
      </right>
      <top style="thin">
        <color auto="1"/>
      </top>
      <bottom/>
      <diagonal/>
    </border>
    <border>
      <left style="thin">
        <color indexed="64"/>
      </left>
      <right/>
      <top style="thin">
        <color indexed="64"/>
      </top>
      <bottom/>
      <diagonal/>
    </border>
  </borders>
  <cellStyleXfs count="8">
    <xf numFmtId="0" fontId="0" fillId="0" borderId="0"/>
    <xf numFmtId="9" fontId="2" fillId="0" borderId="0" applyFont="0" applyFill="0" applyBorder="0" applyAlignment="0" applyProtection="0"/>
    <xf numFmtId="43" fontId="2" fillId="0" borderId="0" applyFont="0" applyFill="0" applyBorder="0" applyAlignment="0" applyProtection="0"/>
    <xf numFmtId="0" fontId="4" fillId="0" borderId="0"/>
    <xf numFmtId="0" fontId="7" fillId="0" borderId="1" applyNumberFormat="0" applyFill="0" applyAlignment="0" applyProtection="0"/>
    <xf numFmtId="0" fontId="9" fillId="0" borderId="2"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cellStyleXfs>
  <cellXfs count="200">
    <xf numFmtId="0" fontId="0" fillId="0" borderId="0" xfId="0"/>
    <xf numFmtId="0" fontId="3" fillId="0" borderId="0" xfId="0" applyFont="1"/>
    <xf numFmtId="0" fontId="0" fillId="0" borderId="0" xfId="0" applyAlignment="1">
      <alignment wrapText="1"/>
    </xf>
    <xf numFmtId="165" fontId="0" fillId="0" borderId="0" xfId="0" applyNumberFormat="1"/>
    <xf numFmtId="0" fontId="7" fillId="0" borderId="1" xfId="4"/>
    <xf numFmtId="22" fontId="0" fillId="0" borderId="0" xfId="0" applyNumberFormat="1"/>
    <xf numFmtId="0" fontId="10" fillId="0" borderId="0" xfId="0" applyFont="1"/>
    <xf numFmtId="0" fontId="10" fillId="0" borderId="0" xfId="0" applyFont="1" applyAlignment="1">
      <alignment horizontal="center"/>
    </xf>
    <xf numFmtId="0" fontId="12" fillId="0" borderId="0" xfId="0" applyFont="1" applyAlignment="1">
      <alignment vertical="top" wrapText="1"/>
    </xf>
    <xf numFmtId="0" fontId="12" fillId="0" borderId="0" xfId="0" applyFont="1" applyAlignment="1">
      <alignment wrapText="1"/>
    </xf>
    <xf numFmtId="0" fontId="10" fillId="0" borderId="0" xfId="0" applyFont="1" applyAlignment="1">
      <alignment vertical="top" wrapText="1"/>
    </xf>
    <xf numFmtId="0" fontId="13" fillId="0" borderId="0" xfId="0" applyFont="1"/>
    <xf numFmtId="164" fontId="10" fillId="0" borderId="0" xfId="2" applyNumberFormat="1" applyFont="1" applyBorder="1" applyAlignment="1">
      <alignment vertical="top" wrapText="1"/>
    </xf>
    <xf numFmtId="0" fontId="10" fillId="0" borderId="0" xfId="0" applyFont="1" applyAlignment="1">
      <alignment vertical="top"/>
    </xf>
    <xf numFmtId="0" fontId="10" fillId="0" borderId="0" xfId="0" applyFont="1" applyAlignment="1">
      <alignment horizontal="center" vertical="top"/>
    </xf>
    <xf numFmtId="0" fontId="10" fillId="0" borderId="0" xfId="0" applyFont="1" applyAlignment="1">
      <alignment horizontal="center" vertical="top" wrapText="1"/>
    </xf>
    <xf numFmtId="0" fontId="11" fillId="0" borderId="0" xfId="0" applyFont="1" applyAlignment="1">
      <alignment horizontal="center" wrapText="1"/>
    </xf>
    <xf numFmtId="0" fontId="11" fillId="0" borderId="0" xfId="0" applyFont="1" applyAlignment="1">
      <alignment horizontal="left" wrapText="1"/>
    </xf>
    <xf numFmtId="0" fontId="11" fillId="0" borderId="0" xfId="0" applyFont="1" applyAlignment="1">
      <alignment horizontal="center" textRotation="90" wrapText="1"/>
    </xf>
    <xf numFmtId="0" fontId="16" fillId="0" borderId="3" xfId="0" applyFont="1" applyBorder="1"/>
    <xf numFmtId="164" fontId="10" fillId="0" borderId="0" xfId="2" applyNumberFormat="1" applyFont="1" applyBorder="1" applyAlignment="1">
      <alignment horizontal="center" vertical="top" wrapText="1"/>
    </xf>
    <xf numFmtId="0" fontId="10" fillId="0" borderId="7" xfId="0" applyFont="1" applyBorder="1" applyAlignment="1">
      <alignment horizontal="center" vertical="top"/>
    </xf>
    <xf numFmtId="0" fontId="10" fillId="0" borderId="6" xfId="0" applyFont="1" applyBorder="1" applyAlignment="1">
      <alignment horizontal="center" vertical="top" wrapText="1"/>
    </xf>
    <xf numFmtId="0" fontId="18" fillId="0" borderId="0" xfId="0" applyFont="1"/>
    <xf numFmtId="0" fontId="18" fillId="0" borderId="0" xfId="0" applyFont="1" applyAlignment="1">
      <alignment horizontal="center"/>
    </xf>
    <xf numFmtId="164" fontId="10" fillId="0" borderId="0" xfId="2" applyNumberFormat="1" applyFont="1" applyAlignment="1">
      <alignment horizontal="center"/>
    </xf>
    <xf numFmtId="9" fontId="10" fillId="0" borderId="0" xfId="1" applyFont="1" applyAlignment="1">
      <alignment horizontal="center"/>
    </xf>
    <xf numFmtId="0" fontId="10" fillId="0" borderId="4" xfId="0" applyFont="1" applyBorder="1" applyAlignment="1">
      <alignment horizontal="center"/>
    </xf>
    <xf numFmtId="0" fontId="10" fillId="0" borderId="5" xfId="0" applyFont="1" applyBorder="1" applyAlignment="1">
      <alignment horizontal="center"/>
    </xf>
    <xf numFmtId="9" fontId="10" fillId="0" borderId="0" xfId="1" applyFont="1" applyBorder="1" applyAlignment="1">
      <alignment horizontal="center" vertical="top" wrapText="1"/>
    </xf>
    <xf numFmtId="0" fontId="10" fillId="0" borderId="0" xfId="0" applyFont="1" applyAlignment="1">
      <alignment horizontal="right"/>
    </xf>
    <xf numFmtId="0" fontId="10" fillId="0" borderId="6" xfId="0" applyFont="1" applyBorder="1"/>
    <xf numFmtId="0" fontId="10" fillId="0" borderId="0" xfId="0" applyFont="1" applyAlignment="1">
      <alignment horizontal="left"/>
    </xf>
    <xf numFmtId="9" fontId="10" fillId="0" borderId="0" xfId="1" applyFont="1" applyBorder="1"/>
    <xf numFmtId="0" fontId="10" fillId="0" borderId="7" xfId="0" applyFont="1" applyBorder="1"/>
    <xf numFmtId="0" fontId="10" fillId="0" borderId="3" xfId="0" applyFont="1" applyBorder="1"/>
    <xf numFmtId="0" fontId="10" fillId="0" borderId="4" xfId="0" applyFont="1" applyBorder="1" applyAlignment="1">
      <alignment horizontal="left"/>
    </xf>
    <xf numFmtId="0" fontId="10" fillId="0" borderId="4" xfId="0" applyFont="1" applyBorder="1"/>
    <xf numFmtId="9" fontId="10" fillId="0" borderId="4" xfId="1" applyFont="1" applyBorder="1"/>
    <xf numFmtId="0" fontId="10" fillId="0" borderId="5" xfId="0" applyFont="1" applyBorder="1"/>
    <xf numFmtId="0" fontId="10" fillId="0" borderId="8" xfId="0" applyFont="1" applyBorder="1"/>
    <xf numFmtId="0" fontId="10" fillId="0" borderId="4" xfId="0" applyFont="1" applyBorder="1" applyAlignment="1">
      <alignment horizontal="right"/>
    </xf>
    <xf numFmtId="166" fontId="10" fillId="0" borderId="4" xfId="2" applyNumberFormat="1" applyFont="1" applyBorder="1"/>
    <xf numFmtId="9" fontId="10" fillId="0" borderId="7" xfId="1" applyFont="1" applyBorder="1"/>
    <xf numFmtId="0" fontId="20" fillId="0" borderId="6" xfId="0" applyFont="1" applyBorder="1" applyAlignment="1">
      <alignment horizontal="left"/>
    </xf>
    <xf numFmtId="167" fontId="20" fillId="0" borderId="7" xfId="0" applyNumberFormat="1" applyFont="1" applyBorder="1"/>
    <xf numFmtId="0" fontId="20" fillId="0" borderId="3" xfId="0" applyFont="1" applyBorder="1" applyAlignment="1">
      <alignment horizontal="left"/>
    </xf>
    <xf numFmtId="0" fontId="20" fillId="0" borderId="4" xfId="0" applyFont="1" applyBorder="1"/>
    <xf numFmtId="167" fontId="20" fillId="0" borderId="5" xfId="0" applyNumberFormat="1" applyFont="1" applyBorder="1"/>
    <xf numFmtId="0" fontId="19" fillId="0" borderId="0" xfId="4" applyFont="1" applyBorder="1" applyAlignment="1">
      <alignment horizontal="center"/>
    </xf>
    <xf numFmtId="0" fontId="10" fillId="0" borderId="8" xfId="0" applyFont="1" applyBorder="1" applyAlignment="1">
      <alignment horizontal="left"/>
    </xf>
    <xf numFmtId="9" fontId="10" fillId="0" borderId="8" xfId="1" applyFont="1" applyBorder="1"/>
    <xf numFmtId="0" fontId="10" fillId="0" borderId="9" xfId="0" applyFont="1" applyBorder="1"/>
    <xf numFmtId="0" fontId="10" fillId="0" borderId="7" xfId="0" applyFont="1" applyBorder="1" applyAlignment="1">
      <alignment horizontal="right"/>
    </xf>
    <xf numFmtId="0" fontId="10" fillId="0" borderId="0" xfId="0" applyFont="1" applyAlignment="1">
      <alignment horizontal="right" wrapText="1"/>
    </xf>
    <xf numFmtId="0" fontId="10" fillId="0" borderId="7" xfId="0" applyFont="1" applyBorder="1" applyAlignment="1">
      <alignment horizontal="right" wrapText="1"/>
    </xf>
    <xf numFmtId="164" fontId="10" fillId="0" borderId="8" xfId="2" applyNumberFormat="1" applyFont="1" applyBorder="1" applyAlignment="1">
      <alignment horizontal="left"/>
    </xf>
    <xf numFmtId="164" fontId="10" fillId="0" borderId="0" xfId="2" applyNumberFormat="1" applyFont="1" applyBorder="1"/>
    <xf numFmtId="164" fontId="10" fillId="0" borderId="4" xfId="2" applyNumberFormat="1" applyFont="1" applyBorder="1"/>
    <xf numFmtId="164" fontId="10" fillId="0" borderId="9" xfId="2" applyNumberFormat="1" applyFont="1" applyBorder="1"/>
    <xf numFmtId="164" fontId="10" fillId="0" borderId="7" xfId="2" applyNumberFormat="1" applyFont="1" applyBorder="1"/>
    <xf numFmtId="164" fontId="10" fillId="0" borderId="5" xfId="2" applyNumberFormat="1" applyFont="1" applyBorder="1"/>
    <xf numFmtId="0" fontId="21" fillId="0" borderId="0" xfId="6"/>
    <xf numFmtId="0" fontId="21" fillId="0" borderId="8" xfId="6" applyBorder="1"/>
    <xf numFmtId="0" fontId="21" fillId="0" borderId="6" xfId="6" applyBorder="1"/>
    <xf numFmtId="0" fontId="21" fillId="0" borderId="0" xfId="6" applyBorder="1"/>
    <xf numFmtId="0" fontId="21" fillId="0" borderId="3" xfId="6" applyBorder="1"/>
    <xf numFmtId="0" fontId="21" fillId="0" borderId="4" xfId="6" applyBorder="1"/>
    <xf numFmtId="164" fontId="10" fillId="0" borderId="8" xfId="2" applyNumberFormat="1" applyFont="1" applyBorder="1"/>
    <xf numFmtId="0" fontId="20" fillId="0" borderId="0" xfId="0" applyFont="1"/>
    <xf numFmtId="164" fontId="10" fillId="0" borderId="0" xfId="2" applyNumberFormat="1" applyFont="1" applyBorder="1" applyAlignment="1">
      <alignment horizontal="right"/>
    </xf>
    <xf numFmtId="0" fontId="22" fillId="0" borderId="0" xfId="0" applyFont="1" applyAlignment="1">
      <alignment horizontal="center"/>
    </xf>
    <xf numFmtId="164" fontId="10" fillId="0" borderId="4" xfId="2" applyNumberFormat="1" applyFont="1" applyBorder="1" applyAlignment="1">
      <alignment horizontal="right"/>
    </xf>
    <xf numFmtId="0" fontId="22" fillId="0" borderId="4" xfId="0" applyFont="1" applyBorder="1" applyAlignment="1">
      <alignment horizontal="center"/>
    </xf>
    <xf numFmtId="164" fontId="10" fillId="0" borderId="0" xfId="2" applyNumberFormat="1" applyFont="1"/>
    <xf numFmtId="164" fontId="11" fillId="0" borderId="0" xfId="2" applyNumberFormat="1" applyFont="1" applyBorder="1" applyAlignment="1">
      <alignment horizontal="center" wrapText="1"/>
    </xf>
    <xf numFmtId="0" fontId="17" fillId="0" borderId="13" xfId="0" applyFont="1" applyBorder="1" applyAlignment="1">
      <alignment horizontal="center" wrapText="1"/>
    </xf>
    <xf numFmtId="168" fontId="0" fillId="0" borderId="0" xfId="1" applyNumberFormat="1" applyFont="1"/>
    <xf numFmtId="0" fontId="10" fillId="0" borderId="3" xfId="0" applyFont="1" applyBorder="1" applyAlignment="1">
      <alignment horizontal="center" vertical="top" wrapText="1"/>
    </xf>
    <xf numFmtId="0" fontId="10" fillId="0" borderId="4" xfId="0" applyFont="1" applyBorder="1" applyAlignment="1">
      <alignment vertical="top" wrapText="1"/>
    </xf>
    <xf numFmtId="0" fontId="16" fillId="0" borderId="0" xfId="0" applyFont="1" applyAlignment="1">
      <alignment horizontal="center"/>
    </xf>
    <xf numFmtId="0" fontId="16" fillId="0" borderId="0" xfId="0" applyFont="1"/>
    <xf numFmtId="0" fontId="12" fillId="0" borderId="14" xfId="0" applyFont="1" applyBorder="1" applyAlignment="1">
      <alignment horizontal="center" vertical="top" wrapText="1"/>
    </xf>
    <xf numFmtId="0" fontId="12" fillId="0" borderId="13" xfId="0" applyFont="1" applyBorder="1" applyAlignment="1">
      <alignment vertical="top" wrapText="1"/>
    </xf>
    <xf numFmtId="164" fontId="12" fillId="0" borderId="13" xfId="2" applyNumberFormat="1" applyFont="1" applyBorder="1" applyAlignment="1">
      <alignment horizontal="center" vertical="top" wrapText="1"/>
    </xf>
    <xf numFmtId="9" fontId="12" fillId="0" borderId="13" xfId="1" applyFont="1" applyBorder="1" applyAlignment="1">
      <alignment horizontal="center" vertical="top" wrapText="1"/>
    </xf>
    <xf numFmtId="0" fontId="12" fillId="0" borderId="13" xfId="0" applyFont="1" applyBorder="1" applyAlignment="1">
      <alignment horizontal="center" vertical="top" textRotation="90" wrapText="1"/>
    </xf>
    <xf numFmtId="164" fontId="12" fillId="0" borderId="13" xfId="2" applyNumberFormat="1" applyFont="1" applyBorder="1" applyAlignment="1">
      <alignment vertical="top" wrapText="1"/>
    </xf>
    <xf numFmtId="0" fontId="12" fillId="0" borderId="13" xfId="0" applyFont="1" applyBorder="1" applyAlignment="1">
      <alignment horizontal="center" vertical="top" wrapText="1"/>
    </xf>
    <xf numFmtId="0" fontId="12" fillId="0" borderId="15" xfId="0" applyFont="1" applyBorder="1" applyAlignment="1">
      <alignment horizontal="center" vertical="top" wrapText="1"/>
    </xf>
    <xf numFmtId="0" fontId="15" fillId="0" borderId="16" xfId="0" applyFont="1" applyBorder="1"/>
    <xf numFmtId="0" fontId="0" fillId="0" borderId="0" xfId="0" applyAlignment="1">
      <alignment horizontal="center"/>
    </xf>
    <xf numFmtId="0" fontId="3" fillId="0" borderId="0" xfId="0" applyFont="1" applyAlignment="1">
      <alignment horizontal="center"/>
    </xf>
    <xf numFmtId="0" fontId="0" fillId="0" borderId="0" xfId="0" applyAlignment="1">
      <alignment horizontal="center" wrapText="1"/>
    </xf>
    <xf numFmtId="9" fontId="0" fillId="0" borderId="0" xfId="1" applyFont="1"/>
    <xf numFmtId="164" fontId="0" fillId="0" borderId="0" xfId="2" applyNumberFormat="1" applyFont="1"/>
    <xf numFmtId="0" fontId="14" fillId="0" borderId="0" xfId="5" applyFont="1" applyBorder="1" applyAlignment="1">
      <alignment horizontal="center" wrapText="1"/>
    </xf>
    <xf numFmtId="0" fontId="17" fillId="0" borderId="13" xfId="0" applyFont="1" applyBorder="1" applyAlignment="1">
      <alignment horizontal="center" textRotation="90" wrapText="1"/>
    </xf>
    <xf numFmtId="0" fontId="23" fillId="0" borderId="0" xfId="0" applyFont="1" applyAlignment="1">
      <alignment horizontal="center" vertical="top" wrapText="1"/>
    </xf>
    <xf numFmtId="0" fontId="23" fillId="0" borderId="4" xfId="0" applyFont="1" applyBorder="1" applyAlignment="1">
      <alignment horizontal="center" vertical="top" wrapText="1"/>
    </xf>
    <xf numFmtId="0" fontId="10" fillId="0" borderId="4" xfId="0" applyFont="1" applyBorder="1" applyAlignment="1">
      <alignment horizontal="center" vertical="top" wrapText="1"/>
    </xf>
    <xf numFmtId="164" fontId="10" fillId="0" borderId="4" xfId="2" applyNumberFormat="1" applyFont="1" applyBorder="1" applyAlignment="1">
      <alignment horizontal="center" vertical="top" wrapText="1"/>
    </xf>
    <xf numFmtId="0" fontId="0" fillId="0" borderId="14" xfId="0" applyBorder="1"/>
    <xf numFmtId="0" fontId="0" fillId="0" borderId="13" xfId="0" applyBorder="1"/>
    <xf numFmtId="0" fontId="0" fillId="0" borderId="15" xfId="0" applyBorder="1"/>
    <xf numFmtId="0" fontId="21" fillId="0" borderId="0" xfId="6" applyBorder="1" applyAlignment="1">
      <alignment horizontal="center" wrapText="1"/>
    </xf>
    <xf numFmtId="0" fontId="21" fillId="0" borderId="0" xfId="6" applyAlignment="1">
      <alignment horizontal="center" wrapText="1"/>
    </xf>
    <xf numFmtId="0" fontId="17" fillId="0" borderId="14" xfId="0" applyFont="1" applyBorder="1" applyAlignment="1">
      <alignment horizontal="center" wrapText="1"/>
    </xf>
    <xf numFmtId="0" fontId="17" fillId="0" borderId="13" xfId="0" applyFont="1" applyBorder="1" applyAlignment="1">
      <alignment horizontal="left" wrapText="1"/>
    </xf>
    <xf numFmtId="164" fontId="17" fillId="0" borderId="13" xfId="2" applyNumberFormat="1" applyFont="1" applyBorder="1" applyAlignment="1">
      <alignment horizontal="center" wrapText="1"/>
    </xf>
    <xf numFmtId="164" fontId="17" fillId="0" borderId="15" xfId="2" applyNumberFormat="1" applyFont="1" applyBorder="1" applyAlignment="1">
      <alignment horizontal="center" wrapText="1"/>
    </xf>
    <xf numFmtId="0" fontId="10" fillId="0" borderId="8" xfId="0" applyFont="1" applyBorder="1" applyAlignment="1">
      <alignment horizontal="center"/>
    </xf>
    <xf numFmtId="0" fontId="10" fillId="0" borderId="9" xfId="0" applyFont="1" applyBorder="1" applyAlignment="1">
      <alignment horizontal="center"/>
    </xf>
    <xf numFmtId="0" fontId="20" fillId="0" borderId="13" xfId="0" applyFont="1" applyBorder="1"/>
    <xf numFmtId="0" fontId="11" fillId="0" borderId="15" xfId="0" applyFont="1" applyBorder="1" applyAlignment="1">
      <alignment horizontal="right"/>
    </xf>
    <xf numFmtId="0" fontId="10" fillId="0" borderId="14" xfId="0" applyFont="1" applyBorder="1"/>
    <xf numFmtId="0" fontId="10" fillId="0" borderId="13" xfId="0" applyFont="1" applyBorder="1" applyAlignment="1">
      <alignment horizontal="right"/>
    </xf>
    <xf numFmtId="0" fontId="10" fillId="0" borderId="13" xfId="0" applyFont="1" applyBorder="1"/>
    <xf numFmtId="0" fontId="10" fillId="0" borderId="16" xfId="0" applyFont="1" applyBorder="1"/>
    <xf numFmtId="0" fontId="21" fillId="0" borderId="16" xfId="6" applyBorder="1"/>
    <xf numFmtId="0" fontId="5" fillId="0" borderId="18" xfId="3" applyFont="1" applyBorder="1" applyAlignment="1">
      <alignment horizontal="right" wrapText="1"/>
    </xf>
    <xf numFmtId="0" fontId="6" fillId="2" borderId="17" xfId="3" applyFont="1" applyFill="1" applyBorder="1" applyAlignment="1">
      <alignment horizontal="center"/>
    </xf>
    <xf numFmtId="0" fontId="5" fillId="0" borderId="18" xfId="3" applyFont="1" applyBorder="1" applyAlignment="1">
      <alignment wrapText="1"/>
    </xf>
    <xf numFmtId="0" fontId="3" fillId="0" borderId="0" xfId="0" applyFont="1" applyAlignment="1">
      <alignment vertical="top" wrapText="1"/>
    </xf>
    <xf numFmtId="0" fontId="0" fillId="0" borderId="0" xfId="0" applyAlignment="1">
      <alignment vertical="top" wrapText="1"/>
    </xf>
    <xf numFmtId="0" fontId="0" fillId="0" borderId="22" xfId="0" applyBorder="1" applyAlignment="1">
      <alignment vertical="top" wrapText="1"/>
    </xf>
    <xf numFmtId="0" fontId="0" fillId="0" borderId="21" xfId="0" applyBorder="1" applyAlignment="1">
      <alignment vertical="top" wrapText="1"/>
    </xf>
    <xf numFmtId="0" fontId="0" fillId="0" borderId="25" xfId="0" applyBorder="1" applyAlignment="1">
      <alignment vertical="top" wrapText="1"/>
    </xf>
    <xf numFmtId="0" fontId="0" fillId="0" borderId="24" xfId="0" applyBorder="1" applyAlignment="1">
      <alignment vertical="top" wrapText="1"/>
    </xf>
    <xf numFmtId="0" fontId="0" fillId="0" borderId="19" xfId="0" applyBorder="1" applyAlignment="1">
      <alignment vertical="top" wrapText="1"/>
    </xf>
    <xf numFmtId="0" fontId="0" fillId="0" borderId="27" xfId="0" applyBorder="1" applyAlignment="1">
      <alignment vertical="top" wrapText="1"/>
    </xf>
    <xf numFmtId="0" fontId="0" fillId="0" borderId="28" xfId="0" applyBorder="1" applyAlignment="1">
      <alignment vertical="top" wrapText="1"/>
    </xf>
    <xf numFmtId="0" fontId="3" fillId="0" borderId="0" xfId="0" applyFont="1" applyAlignment="1">
      <alignment horizontal="center" vertical="top" wrapText="1"/>
    </xf>
    <xf numFmtId="0" fontId="0" fillId="0" borderId="0" xfId="0" applyAlignment="1">
      <alignment horizontal="center" vertical="top" wrapText="1"/>
    </xf>
    <xf numFmtId="0" fontId="0" fillId="0" borderId="21" xfId="0" applyBorder="1" applyAlignment="1">
      <alignment horizontal="center" vertical="top" wrapText="1"/>
    </xf>
    <xf numFmtId="0" fontId="0" fillId="0" borderId="23" xfId="0" applyBorder="1" applyAlignment="1">
      <alignment horizontal="center" vertical="top" wrapText="1"/>
    </xf>
    <xf numFmtId="0" fontId="0" fillId="0" borderId="24" xfId="0" applyBorder="1" applyAlignment="1">
      <alignment horizontal="center" vertical="top" wrapText="1"/>
    </xf>
    <xf numFmtId="0" fontId="24" fillId="0" borderId="24" xfId="7" quotePrefix="1" applyNumberFormat="1" applyBorder="1" applyAlignment="1">
      <alignment horizontal="center" vertical="top" wrapText="1"/>
    </xf>
    <xf numFmtId="0" fontId="0" fillId="0" borderId="26" xfId="0" applyBorder="1" applyAlignment="1">
      <alignment horizontal="center" vertical="top" wrapText="1"/>
    </xf>
    <xf numFmtId="0" fontId="24" fillId="0" borderId="0" xfId="7" quotePrefix="1" applyNumberFormat="1" applyAlignment="1">
      <alignment horizontal="center" vertical="top" wrapText="1"/>
    </xf>
    <xf numFmtId="0" fontId="0" fillId="0" borderId="20" xfId="0" applyBorder="1" applyAlignment="1">
      <alignment horizontal="center" vertical="top" wrapText="1"/>
    </xf>
    <xf numFmtId="0" fontId="0" fillId="0" borderId="28" xfId="0" applyBorder="1" applyAlignment="1">
      <alignment horizontal="center" vertical="top" wrapText="1"/>
    </xf>
    <xf numFmtId="0" fontId="0" fillId="0" borderId="29" xfId="0" applyBorder="1" applyAlignment="1">
      <alignment horizontal="center" vertical="top" wrapText="1"/>
    </xf>
    <xf numFmtId="0" fontId="10" fillId="0" borderId="13" xfId="0" applyFont="1" applyBorder="1" applyAlignment="1">
      <alignment horizontal="left"/>
    </xf>
    <xf numFmtId="0" fontId="10" fillId="0" borderId="15" xfId="0" applyFont="1" applyBorder="1" applyAlignment="1">
      <alignment horizontal="right"/>
    </xf>
    <xf numFmtId="0" fontId="21" fillId="0" borderId="0" xfId="6" applyBorder="1" applyAlignment="1">
      <alignment horizontal="left" wrapText="1"/>
    </xf>
    <xf numFmtId="0" fontId="21" fillId="0" borderId="0" xfId="6" applyAlignment="1">
      <alignment horizontal="center"/>
    </xf>
    <xf numFmtId="164" fontId="21" fillId="0" borderId="0" xfId="6" applyNumberFormat="1" applyAlignment="1">
      <alignment horizontal="center"/>
    </xf>
    <xf numFmtId="9" fontId="21" fillId="0" borderId="0" xfId="6" applyNumberFormat="1" applyAlignment="1">
      <alignment horizontal="center"/>
    </xf>
    <xf numFmtId="164" fontId="21" fillId="0" borderId="0" xfId="6" applyNumberFormat="1"/>
    <xf numFmtId="0" fontId="21" fillId="0" borderId="0" xfId="6" applyAlignment="1">
      <alignment horizontal="left" wrapText="1"/>
    </xf>
    <xf numFmtId="0" fontId="21" fillId="0" borderId="0" xfId="6" applyAlignment="1">
      <alignment horizontal="center" textRotation="90" wrapText="1"/>
    </xf>
    <xf numFmtId="164" fontId="21" fillId="0" borderId="0" xfId="6" applyNumberFormat="1" applyBorder="1" applyAlignment="1">
      <alignment horizontal="center" wrapText="1"/>
    </xf>
    <xf numFmtId="0" fontId="25" fillId="0" borderId="13" xfId="6" applyFont="1" applyBorder="1" applyAlignment="1">
      <alignment vertical="top" wrapText="1"/>
    </xf>
    <xf numFmtId="0" fontId="10" fillId="0" borderId="30" xfId="0" applyFont="1" applyBorder="1" applyAlignment="1">
      <alignment horizontal="center" vertical="top" wrapText="1"/>
    </xf>
    <xf numFmtId="0" fontId="21" fillId="0" borderId="0" xfId="6" applyAlignment="1">
      <alignment vertical="top" wrapText="1"/>
    </xf>
    <xf numFmtId="164" fontId="21" fillId="0" borderId="0" xfId="6" applyNumberFormat="1" applyBorder="1" applyAlignment="1">
      <alignment vertical="top" wrapText="1"/>
    </xf>
    <xf numFmtId="0" fontId="21" fillId="0" borderId="0" xfId="6" applyAlignment="1">
      <alignment vertical="top"/>
    </xf>
    <xf numFmtId="0" fontId="21" fillId="0" borderId="0" xfId="6" applyAlignment="1">
      <alignment horizontal="center" vertical="top"/>
    </xf>
    <xf numFmtId="0" fontId="25" fillId="0" borderId="13" xfId="6" applyFont="1" applyBorder="1" applyAlignment="1">
      <alignment horizontal="center" vertical="top" wrapText="1"/>
    </xf>
    <xf numFmtId="0" fontId="0" fillId="0" borderId="7" xfId="0" applyBorder="1" applyAlignment="1">
      <alignment horizontal="center" vertical="center"/>
    </xf>
    <xf numFmtId="0" fontId="12" fillId="0" borderId="33" xfId="0" applyFont="1" applyBorder="1" applyAlignment="1">
      <alignment horizontal="right"/>
    </xf>
    <xf numFmtId="0" fontId="12" fillId="0" borderId="34" xfId="0" applyFont="1" applyBorder="1" applyAlignment="1">
      <alignment horizontal="right"/>
    </xf>
    <xf numFmtId="0" fontId="12" fillId="0" borderId="35" xfId="0" applyFont="1" applyBorder="1" applyAlignment="1">
      <alignment horizontal="right" wrapText="1"/>
    </xf>
    <xf numFmtId="0" fontId="10" fillId="0" borderId="6" xfId="0" applyFont="1" applyBorder="1" applyAlignment="1">
      <alignment horizontal="right"/>
    </xf>
    <xf numFmtId="168" fontId="10" fillId="0" borderId="7" xfId="1" applyNumberFormat="1" applyFont="1" applyBorder="1"/>
    <xf numFmtId="0" fontId="10" fillId="0" borderId="3" xfId="0" applyFont="1" applyBorder="1" applyAlignment="1">
      <alignment horizontal="right"/>
    </xf>
    <xf numFmtId="168" fontId="10" fillId="0" borderId="5" xfId="1" applyNumberFormat="1" applyFont="1" applyBorder="1"/>
    <xf numFmtId="0" fontId="12" fillId="0" borderId="33" xfId="0" applyFont="1" applyBorder="1" applyAlignment="1">
      <alignment horizontal="right" wrapText="1"/>
    </xf>
    <xf numFmtId="0" fontId="10" fillId="0" borderId="31" xfId="0" applyFont="1" applyBorder="1"/>
    <xf numFmtId="0" fontId="10" fillId="0" borderId="30" xfId="0" applyFont="1" applyBorder="1" applyAlignment="1">
      <alignment horizontal="right"/>
    </xf>
    <xf numFmtId="0" fontId="10" fillId="0" borderId="30" xfId="0" applyFont="1" applyBorder="1"/>
    <xf numFmtId="0" fontId="10" fillId="0" borderId="32" xfId="0" applyFont="1" applyBorder="1"/>
    <xf numFmtId="0" fontId="12" fillId="0" borderId="33" xfId="0" applyFont="1" applyBorder="1"/>
    <xf numFmtId="0" fontId="12" fillId="0" borderId="34" xfId="0" applyFont="1" applyBorder="1"/>
    <xf numFmtId="0" fontId="12" fillId="0" borderId="35" xfId="0" applyFont="1" applyBorder="1"/>
    <xf numFmtId="0" fontId="0" fillId="0" borderId="4" xfId="0" applyBorder="1" applyAlignment="1">
      <alignment horizontal="center" vertical="center"/>
    </xf>
    <xf numFmtId="0" fontId="0" fillId="0" borderId="5" xfId="0" applyBorder="1" applyAlignment="1">
      <alignment horizontal="center" vertic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xf numFmtId="0" fontId="0" fillId="0" borderId="37" xfId="0" applyBorder="1"/>
    <xf numFmtId="0" fontId="0" fillId="0" borderId="38" xfId="0" applyBorder="1"/>
    <xf numFmtId="0" fontId="17" fillId="0" borderId="34" xfId="0" applyFont="1" applyBorder="1" applyAlignment="1">
      <alignment horizontal="center" wrapText="1"/>
    </xf>
    <xf numFmtId="0" fontId="10" fillId="0" borderId="41" xfId="0" applyFont="1" applyBorder="1" applyAlignment="1">
      <alignment horizontal="right"/>
    </xf>
    <xf numFmtId="164" fontId="10" fillId="0" borderId="39" xfId="2" applyNumberFormat="1" applyFont="1" applyBorder="1"/>
    <xf numFmtId="168" fontId="10" fillId="0" borderId="40" xfId="1" applyNumberFormat="1" applyFont="1" applyBorder="1"/>
    <xf numFmtId="0" fontId="0" fillId="0" borderId="0" xfId="0" applyAlignment="1">
      <alignment horizontal="center" vertical="center"/>
    </xf>
    <xf numFmtId="0" fontId="14" fillId="0" borderId="0" xfId="5" applyFont="1" applyBorder="1" applyAlignment="1">
      <alignment horizontal="center" wrapText="1"/>
    </xf>
    <xf numFmtId="0" fontId="14" fillId="0" borderId="0" xfId="5" applyFont="1" applyBorder="1" applyAlignment="1" applyProtection="1">
      <alignment horizontal="center" wrapText="1"/>
      <protection locked="0"/>
    </xf>
    <xf numFmtId="0" fontId="7" fillId="0" borderId="10" xfId="4" applyBorder="1" applyAlignment="1">
      <alignment horizontal="center"/>
    </xf>
    <xf numFmtId="0" fontId="7" fillId="0" borderId="11" xfId="4" applyBorder="1" applyAlignment="1">
      <alignment horizontal="center"/>
    </xf>
    <xf numFmtId="0" fontId="7" fillId="0" borderId="12" xfId="4" applyBorder="1" applyAlignment="1">
      <alignment horizontal="center"/>
    </xf>
    <xf numFmtId="0" fontId="19" fillId="0" borderId="14" xfId="4" applyFont="1" applyBorder="1" applyAlignment="1">
      <alignment horizontal="center"/>
    </xf>
    <xf numFmtId="0" fontId="19" fillId="0" borderId="13" xfId="4" applyFont="1" applyBorder="1" applyAlignment="1">
      <alignment horizontal="center"/>
    </xf>
    <xf numFmtId="0" fontId="19" fillId="0" borderId="15" xfId="4" applyFont="1" applyBorder="1" applyAlignment="1">
      <alignment horizontal="center"/>
    </xf>
    <xf numFmtId="0" fontId="7" fillId="0" borderId="14" xfId="4" applyBorder="1" applyAlignment="1">
      <alignment horizontal="center"/>
    </xf>
    <xf numFmtId="0" fontId="7" fillId="0" borderId="13" xfId="4" applyBorder="1" applyAlignment="1">
      <alignment horizontal="center"/>
    </xf>
    <xf numFmtId="0" fontId="7" fillId="0" borderId="1" xfId="4" applyAlignment="1">
      <alignment horizontal="center"/>
    </xf>
    <xf numFmtId="0" fontId="9" fillId="0" borderId="0" xfId="5" applyBorder="1" applyAlignment="1">
      <alignment horizontal="center"/>
    </xf>
  </cellXfs>
  <cellStyles count="8">
    <cellStyle name="Comma" xfId="2" builtinId="3"/>
    <cellStyle name="Explanatory Text" xfId="6" builtinId="53"/>
    <cellStyle name="Heading 1" xfId="5" builtinId="16"/>
    <cellStyle name="Heading 2" xfId="4" builtinId="17"/>
    <cellStyle name="Hyperlink" xfId="7" builtinId="8"/>
    <cellStyle name="Normal" xfId="0" builtinId="0"/>
    <cellStyle name="Normal_Sheet3" xfId="3" xr:uid="{5415760E-E8E9-406B-A656-E1BB45A42275}"/>
    <cellStyle name="Percent" xfId="1" builtinId="5"/>
  </cellStyles>
  <dxfs count="173">
    <dxf>
      <font>
        <b/>
        <i val="0"/>
        <color theme="0"/>
      </font>
      <fill>
        <patternFill>
          <bgColor theme="1" tint="0.34998626667073579"/>
        </patternFill>
      </fill>
    </dxf>
    <dxf>
      <font>
        <color theme="7"/>
      </font>
      <border>
        <left style="thin">
          <color theme="7"/>
        </left>
        <right style="thin">
          <color theme="7"/>
        </right>
        <top style="thin">
          <color theme="7"/>
        </top>
        <bottom style="thin">
          <color theme="7"/>
        </bottom>
      </border>
    </dxf>
    <dxf>
      <font>
        <strike/>
        <color rgb="FFFF0000"/>
      </font>
      <border>
        <left style="thin">
          <color rgb="FFFF0000"/>
        </left>
        <right style="thin">
          <color rgb="FFFF0000"/>
        </right>
        <top style="thin">
          <color rgb="FFFF0000"/>
        </top>
        <bottom style="thin">
          <color rgb="FFFF0000"/>
        </bottom>
      </border>
    </dxf>
    <dxf>
      <font>
        <b/>
        <i val="0"/>
        <color rgb="FFFB7979"/>
      </font>
      <fill>
        <patternFill>
          <bgColor theme="4" tint="-0.24994659260841701"/>
        </patternFill>
      </fill>
    </dxf>
    <dxf>
      <font>
        <b/>
        <i val="0"/>
        <color theme="0"/>
      </font>
      <fill>
        <patternFill>
          <bgColor rgb="FFFF0000"/>
        </patternFill>
      </fill>
    </dxf>
    <dxf>
      <font>
        <b/>
        <i val="0"/>
        <color theme="0"/>
      </font>
      <fill>
        <patternFill>
          <bgColor rgb="FF0099FF"/>
        </patternFill>
      </fill>
    </dxf>
    <dxf>
      <font>
        <b/>
        <i val="0"/>
        <color rgb="FFFF5050"/>
      </font>
      <fill>
        <patternFill>
          <bgColor theme="1"/>
        </patternFill>
      </fill>
    </dxf>
    <dxf>
      <font>
        <b/>
        <i val="0"/>
      </font>
      <fill>
        <patternFill>
          <bgColor rgb="FFF8F200"/>
        </patternFill>
      </fill>
    </dxf>
    <dxf>
      <font>
        <b/>
        <i val="0"/>
      </font>
      <border>
        <left style="thin">
          <color auto="1"/>
        </left>
        <right style="thin">
          <color auto="1"/>
        </right>
        <top style="thin">
          <color auto="1"/>
        </top>
        <bottom style="thin">
          <color auto="1"/>
        </bottom>
      </border>
    </dxf>
    <dxf>
      <font>
        <b/>
        <i val="0"/>
        <color theme="0"/>
      </font>
      <fill>
        <patternFill>
          <bgColor rgb="FF002060"/>
        </patternFill>
      </fill>
    </dxf>
    <dxf>
      <font>
        <b/>
        <i val="0"/>
        <color rgb="FFFD3131"/>
      </font>
      <fill>
        <patternFill patternType="gray0625">
          <fgColor theme="1"/>
          <bgColor theme="0"/>
        </patternFill>
      </fill>
      <border>
        <left style="thin">
          <color auto="1"/>
        </left>
        <right style="thin">
          <color auto="1"/>
        </right>
        <top style="thin">
          <color auto="1"/>
        </top>
        <bottom style="thin">
          <color auto="1"/>
        </bottom>
      </border>
    </dxf>
    <dxf>
      <font>
        <b/>
        <i val="0"/>
        <color theme="0"/>
      </font>
      <fill>
        <patternFill>
          <bgColor theme="4" tint="-0.24994659260841701"/>
        </patternFill>
      </fill>
    </dxf>
    <dxf>
      <font>
        <b/>
        <i val="0"/>
        <color theme="0"/>
      </font>
      <fill>
        <patternFill>
          <bgColor rgb="FF7030A0"/>
        </patternFill>
      </fill>
    </dxf>
    <dxf>
      <font>
        <b/>
        <i val="0"/>
        <color theme="7"/>
      </font>
      <fill>
        <patternFill>
          <bgColor rgb="FFC13D82"/>
        </patternFill>
      </fill>
    </dxf>
    <dxf>
      <font>
        <b/>
        <i val="0"/>
        <color theme="5"/>
      </font>
      <fill>
        <patternFill>
          <bgColor theme="0" tint="-0.499984740745262"/>
        </patternFill>
      </fill>
    </dxf>
    <dxf>
      <font>
        <b/>
        <i val="0"/>
        <color theme="0"/>
      </font>
      <fill>
        <patternFill>
          <bgColor theme="8" tint="0.39994506668294322"/>
        </patternFill>
      </fill>
      <border>
        <left style="thin">
          <color auto="1"/>
        </left>
        <right style="thin">
          <color auto="1"/>
        </right>
        <top style="thin">
          <color auto="1"/>
        </top>
        <bottom style="thin">
          <color auto="1"/>
        </bottom>
      </border>
    </dxf>
    <dxf>
      <font>
        <b/>
        <i val="0"/>
        <color rgb="FFFFFF00"/>
      </font>
      <fill>
        <patternFill>
          <bgColor rgb="FF002060"/>
        </patternFill>
      </fill>
    </dxf>
    <dxf>
      <font>
        <b/>
        <i val="0"/>
        <color theme="7"/>
      </font>
      <fill>
        <patternFill>
          <bgColor rgb="FFFF0000"/>
        </patternFill>
      </fill>
    </dxf>
    <dxf>
      <font>
        <b/>
        <i val="0"/>
        <color theme="4" tint="-0.24994659260841701"/>
      </font>
      <fill>
        <patternFill patternType="gray0625">
          <fgColor theme="0"/>
          <bgColor rgb="FFFF0000"/>
        </patternFill>
      </fill>
    </dxf>
    <dxf>
      <font>
        <strike/>
      </font>
    </dxf>
    <dxf>
      <font>
        <b/>
        <i val="0"/>
        <color theme="7" tint="0.39994506668294322"/>
      </font>
      <fill>
        <patternFill>
          <bgColor rgb="FF996633"/>
        </patternFill>
      </fill>
    </dxf>
    <dxf>
      <font>
        <b/>
        <i val="0"/>
        <color rgb="FFFFFF00"/>
      </font>
      <fill>
        <patternFill>
          <bgColor rgb="FF0070C0"/>
        </patternFill>
      </fill>
    </dxf>
    <dxf>
      <font>
        <strike/>
        <color rgb="FFFF0000"/>
      </font>
    </dxf>
    <dxf>
      <font>
        <b/>
        <i val="0"/>
        <color rgb="FFFB7979"/>
      </font>
      <fill>
        <patternFill>
          <bgColor theme="4" tint="-0.24994659260841701"/>
        </patternFill>
      </fill>
    </dxf>
    <dxf>
      <font>
        <b/>
        <i val="0"/>
        <color theme="0"/>
      </font>
      <fill>
        <patternFill>
          <bgColor rgb="FFFF0000"/>
        </patternFill>
      </fill>
    </dxf>
    <dxf>
      <font>
        <b/>
        <i val="0"/>
        <color theme="0"/>
      </font>
      <fill>
        <patternFill>
          <bgColor rgb="FF0099FF"/>
        </patternFill>
      </fill>
    </dxf>
    <dxf>
      <font>
        <b/>
        <i val="0"/>
        <color rgb="FFFF5050"/>
      </font>
      <fill>
        <patternFill>
          <bgColor theme="1"/>
        </patternFill>
      </fill>
    </dxf>
    <dxf>
      <font>
        <b/>
        <i val="0"/>
      </font>
      <fill>
        <patternFill>
          <bgColor rgb="FFF8F200"/>
        </patternFill>
      </fill>
    </dxf>
    <dxf>
      <font>
        <b/>
        <i val="0"/>
      </font>
      <border>
        <left style="thin">
          <color auto="1"/>
        </left>
        <right style="thin">
          <color auto="1"/>
        </right>
        <top style="thin">
          <color auto="1"/>
        </top>
        <bottom style="thin">
          <color auto="1"/>
        </bottom>
      </border>
    </dxf>
    <dxf>
      <font>
        <b/>
        <i val="0"/>
        <color theme="0"/>
      </font>
      <fill>
        <patternFill>
          <bgColor rgb="FF002060"/>
        </patternFill>
      </fill>
    </dxf>
    <dxf>
      <font>
        <b/>
        <i val="0"/>
        <color rgb="FFFD3131"/>
      </font>
      <fill>
        <patternFill patternType="gray0625">
          <fgColor theme="1"/>
        </patternFill>
      </fill>
      <border>
        <left style="thin">
          <color auto="1"/>
        </left>
        <right style="thin">
          <color auto="1"/>
        </right>
        <top style="thin">
          <color auto="1"/>
        </top>
        <bottom style="thin">
          <color auto="1"/>
        </bottom>
      </border>
    </dxf>
    <dxf>
      <font>
        <b/>
        <i val="0"/>
        <color theme="0"/>
      </font>
      <fill>
        <patternFill>
          <bgColor theme="4" tint="-0.24994659260841701"/>
        </patternFill>
      </fill>
    </dxf>
    <dxf>
      <font>
        <b/>
        <i val="0"/>
        <color theme="0"/>
      </font>
      <fill>
        <patternFill>
          <bgColor rgb="FF7030A0"/>
        </patternFill>
      </fill>
    </dxf>
    <dxf>
      <font>
        <b/>
        <i val="0"/>
        <color theme="7"/>
      </font>
      <fill>
        <patternFill>
          <bgColor rgb="FFC13D82"/>
        </patternFill>
      </fill>
    </dxf>
    <dxf>
      <font>
        <b/>
        <i val="0"/>
        <color theme="5"/>
      </font>
      <fill>
        <patternFill>
          <bgColor theme="0" tint="-0.499984740745262"/>
        </patternFill>
      </fill>
    </dxf>
    <dxf>
      <font>
        <b/>
        <i val="0"/>
        <color theme="0"/>
      </font>
      <fill>
        <patternFill>
          <bgColor theme="8" tint="0.39994506668294322"/>
        </patternFill>
      </fill>
      <border>
        <left style="thin">
          <color auto="1"/>
        </left>
        <right style="thin">
          <color auto="1"/>
        </right>
        <top style="thin">
          <color auto="1"/>
        </top>
        <bottom style="thin">
          <color auto="1"/>
        </bottom>
      </border>
    </dxf>
    <dxf>
      <font>
        <b/>
        <i val="0"/>
        <color rgb="FFFFFF00"/>
      </font>
      <fill>
        <patternFill>
          <bgColor rgb="FF002060"/>
        </patternFill>
      </fill>
    </dxf>
    <dxf>
      <font>
        <b/>
        <i val="0"/>
        <color theme="7"/>
      </font>
      <fill>
        <patternFill>
          <bgColor rgb="FFFF0000"/>
        </patternFill>
      </fill>
    </dxf>
    <dxf>
      <font>
        <b/>
        <i val="0"/>
        <color theme="4" tint="-0.24994659260841701"/>
      </font>
      <fill>
        <patternFill patternType="gray0625">
          <fgColor theme="0"/>
          <bgColor rgb="FFFF0000"/>
        </patternFill>
      </fill>
    </dxf>
    <dxf>
      <font>
        <strike/>
      </font>
    </dxf>
    <dxf>
      <font>
        <b/>
        <i val="0"/>
        <color theme="7" tint="0.39994506668294322"/>
      </font>
      <fill>
        <patternFill>
          <bgColor rgb="FF996633"/>
        </patternFill>
      </fill>
    </dxf>
    <dxf>
      <font>
        <b/>
        <i val="0"/>
        <color rgb="FFFFFF00"/>
      </font>
      <fill>
        <patternFill>
          <bgColor rgb="FF0070C0"/>
        </patternFill>
      </fill>
    </dxf>
    <dxf>
      <font>
        <strike/>
        <color rgb="FFFF0000"/>
      </font>
    </dxf>
    <dxf>
      <font>
        <b/>
        <i val="0"/>
      </font>
    </dxf>
    <dxf>
      <font>
        <color rgb="FF006100"/>
      </font>
      <fill>
        <patternFill>
          <bgColor rgb="FFC6EFCE"/>
        </patternFill>
      </fill>
    </dxf>
    <dxf>
      <font>
        <color rgb="FF9C0006"/>
      </font>
      <fill>
        <patternFill>
          <bgColor rgb="FFFFC7CE"/>
        </patternFill>
      </fill>
    </dxf>
    <dxf>
      <font>
        <b/>
        <i val="0"/>
      </font>
    </dxf>
    <dxf>
      <font>
        <color theme="5" tint="-0.499984740745262"/>
      </font>
      <fill>
        <patternFill>
          <bgColor theme="7" tint="0.79998168889431442"/>
        </patternFill>
      </fill>
    </dxf>
    <dxf>
      <font>
        <color rgb="FF002060"/>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font>
    </dxf>
    <dxf>
      <font>
        <b val="0"/>
        <i/>
        <color theme="2" tint="-0.499984740745262"/>
      </font>
    </dxf>
    <dxf>
      <font>
        <b/>
        <i val="0"/>
      </font>
    </dxf>
    <dxf>
      <font>
        <color rgb="FFFF0000"/>
      </font>
    </dxf>
    <dxf>
      <border>
        <bottom style="thin">
          <color auto="1"/>
        </bottom>
        <vertical/>
        <horizontal/>
      </border>
    </dxf>
    <dxf>
      <border>
        <bottom style="thin">
          <color auto="1"/>
        </bottom>
        <vertical/>
        <horizontal/>
      </border>
    </dxf>
    <dxf>
      <font>
        <color auto="1"/>
      </font>
      <fill>
        <patternFill>
          <bgColor rgb="FFEBD9FF"/>
        </patternFill>
      </fill>
    </dxf>
    <dxf>
      <fill>
        <patternFill>
          <bgColor theme="6" tint="0.79998168889431442"/>
        </patternFill>
      </fill>
    </dxf>
    <dxf>
      <font>
        <b val="0"/>
        <i/>
      </font>
    </dxf>
    <dxf>
      <font>
        <color rgb="FF006100"/>
      </font>
      <fill>
        <patternFill>
          <bgColor rgb="FFC6EFCE"/>
        </patternFill>
      </fill>
    </dxf>
    <dxf>
      <font>
        <color rgb="FF9C0006"/>
      </font>
      <fill>
        <patternFill>
          <bgColor rgb="FFFFC7CE"/>
        </patternFill>
      </fill>
    </dxf>
    <dxf>
      <border>
        <bottom style="thin">
          <color auto="1"/>
        </bottom>
        <vertical/>
        <horizontal/>
      </border>
    </dxf>
    <dxf>
      <font>
        <b val="0"/>
        <i/>
      </font>
    </dxf>
    <dxf>
      <border>
        <bottom style="thin">
          <color auto="1"/>
        </bottom>
        <vertical/>
        <horizontal/>
      </border>
    </dxf>
    <dxf>
      <font>
        <b/>
        <i val="0"/>
      </font>
    </dxf>
    <dxf>
      <font>
        <color theme="5" tint="-0.499984740745262"/>
      </font>
      <fill>
        <patternFill>
          <bgColor theme="7" tint="0.79998168889431442"/>
        </patternFill>
      </fill>
    </dxf>
    <dxf>
      <font>
        <color rgb="FF002060"/>
      </font>
      <fill>
        <patternFill>
          <bgColor theme="8" tint="0.79998168889431442"/>
        </patternFill>
      </fill>
    </dxf>
    <dxf>
      <border>
        <bottom style="thin">
          <color auto="1"/>
        </bottom>
        <vertical/>
        <horizontal/>
      </border>
    </dxf>
    <dxf>
      <font>
        <color rgb="FFFF0000"/>
      </font>
    </dxf>
    <dxf>
      <font>
        <b val="0"/>
        <i/>
      </font>
    </dxf>
    <dxf>
      <fill>
        <patternFill>
          <bgColor rgb="FFCCECFF"/>
        </patternFill>
      </fill>
    </dxf>
    <dxf>
      <font>
        <color rgb="FF006100"/>
      </font>
      <fill>
        <patternFill>
          <bgColor rgb="FFC6EFCE"/>
        </patternFill>
      </fill>
    </dxf>
    <dxf>
      <font>
        <color rgb="FF9C0006"/>
      </font>
      <fill>
        <patternFill>
          <bgColor rgb="FFFFC7CE"/>
        </patternFill>
      </fill>
    </dxf>
    <dxf>
      <font>
        <b/>
        <i val="0"/>
      </font>
    </dxf>
    <dxf>
      <font>
        <color theme="5" tint="-0.499984740745262"/>
      </font>
      <fill>
        <patternFill>
          <bgColor theme="7" tint="0.79998168889431442"/>
        </patternFill>
      </fill>
    </dxf>
    <dxf>
      <font>
        <color rgb="FF002060"/>
      </font>
      <fill>
        <patternFill>
          <bgColor theme="8" tint="0.79998168889431442"/>
        </patternFill>
      </fill>
    </dxf>
    <dxf>
      <font>
        <b/>
        <i val="0"/>
      </font>
    </dxf>
    <dxf>
      <font>
        <color rgb="FF9C0006"/>
      </font>
      <fill>
        <patternFill>
          <bgColor rgb="FFFFC7CE"/>
        </patternFill>
      </fill>
    </dxf>
    <dxf>
      <font>
        <color rgb="FF006100"/>
      </font>
      <fill>
        <patternFill>
          <bgColor rgb="FFC6EFCE"/>
        </patternFill>
      </fill>
    </dxf>
    <dxf>
      <border>
        <bottom style="thin">
          <color auto="1"/>
        </bottom>
        <vertical/>
        <horizontal/>
      </border>
    </dxf>
    <dxf>
      <fill>
        <patternFill>
          <bgColor theme="7" tint="0.79998168889431442"/>
        </patternFill>
      </fill>
    </dxf>
    <dxf>
      <font>
        <color rgb="FFFF0000"/>
      </font>
    </dxf>
    <dxf>
      <font>
        <b/>
        <i val="0"/>
      </font>
      <fill>
        <patternFill>
          <bgColor theme="7" tint="0.39994506668294322"/>
        </patternFill>
      </fill>
      <border>
        <left style="thin">
          <color auto="1"/>
        </left>
        <right style="thin">
          <color auto="1"/>
        </right>
        <top style="thin">
          <color auto="1"/>
        </top>
        <bottom style="thin">
          <color auto="1"/>
        </bottom>
        <vertical/>
        <horizontal/>
      </border>
    </dxf>
    <dxf>
      <border>
        <bottom style="thin">
          <color auto="1"/>
        </bottom>
        <vertical/>
        <horizontal/>
      </border>
    </dxf>
    <dxf>
      <fill>
        <patternFill>
          <bgColor theme="6" tint="0.79998168889431442"/>
        </patternFill>
      </fill>
    </dxf>
    <dxf>
      <font>
        <b/>
        <i val="0"/>
      </font>
    </dxf>
    <dxf>
      <font>
        <b val="0"/>
        <i/>
        <color theme="2" tint="-0.499984740745262"/>
      </font>
    </dxf>
    <dxf>
      <font>
        <b/>
        <i val="0"/>
      </font>
      <fill>
        <patternFill>
          <bgColor theme="7" tint="0.39994506668294322"/>
        </patternFill>
      </fill>
      <border>
        <left style="thin">
          <color auto="1"/>
        </left>
        <right style="thin">
          <color auto="1"/>
        </right>
        <top style="thin">
          <color auto="1"/>
        </top>
        <bottom style="thin">
          <color auto="1"/>
        </bottom>
        <vertical/>
        <horizontal/>
      </border>
    </dxf>
    <dxf>
      <font>
        <b/>
        <i val="0"/>
      </font>
    </dxf>
    <dxf>
      <font>
        <color rgb="FFFF0000"/>
      </font>
    </dxf>
    <dxf>
      <font>
        <b val="0"/>
        <i/>
      </font>
    </dxf>
    <dxf>
      <fill>
        <patternFill>
          <bgColor theme="6" tint="0.79998168889431442"/>
        </patternFill>
      </fill>
    </dxf>
    <dxf>
      <border>
        <bottom style="thin">
          <color auto="1"/>
        </bottom>
        <vertical/>
        <horizontal/>
      </border>
    </dxf>
    <dxf>
      <fill>
        <patternFill>
          <bgColor theme="7" tint="0.79998168889431442"/>
        </patternFill>
      </fill>
    </dxf>
    <dxf>
      <font>
        <b val="0"/>
        <i/>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dxf>
    <dxf>
      <numFmt numFmtId="164" formatCode="_-* #,##0_-;\-* #,##0_-;_-* &quot;-&quot;??_-;_-@_-"/>
    </dxf>
    <dxf>
      <numFmt numFmtId="164" formatCode="_-* #,##0_-;\-* #,##0_-;_-* &quot;-&quot;??_-;_-@_-"/>
    </dxf>
    <dxf>
      <numFmt numFmtId="0" formatCode="General"/>
    </dxf>
    <dxf>
      <font>
        <b val="0"/>
        <i val="0"/>
        <strike val="0"/>
        <condense val="0"/>
        <extend val="0"/>
        <outline val="0"/>
        <shadow val="0"/>
        <u val="none"/>
        <vertAlign val="baseline"/>
        <sz val="11"/>
        <color theme="1"/>
        <name val="Calibri"/>
        <family val="2"/>
        <scheme val="minor"/>
      </font>
      <numFmt numFmtId="168" formatCode="0.0%"/>
    </dxf>
    <dxf>
      <font>
        <b val="0"/>
        <i val="0"/>
        <strike val="0"/>
        <condense val="0"/>
        <extend val="0"/>
        <outline val="0"/>
        <shadow val="0"/>
        <u val="none"/>
        <vertAlign val="baseline"/>
        <sz val="11"/>
        <color theme="1"/>
        <name val="Calibri"/>
        <family val="2"/>
        <scheme val="minor"/>
      </font>
      <numFmt numFmtId="168" formatCode="0.0%"/>
    </dxf>
    <dxf>
      <numFmt numFmtId="0" formatCode="General"/>
    </dxf>
    <dxf>
      <numFmt numFmtId="0" formatCode="General"/>
    </dxf>
    <dxf>
      <numFmt numFmtId="0" formatCode="General"/>
    </dxf>
    <dxf>
      <numFmt numFmtId="0" formatCode="General"/>
    </dxf>
    <dxf>
      <numFmt numFmtId="0" formatCode="General"/>
    </dxf>
    <dxf>
      <numFmt numFmtId="169" formatCode="dd/mm/yyyy\ h:mm"/>
    </dxf>
    <dxf>
      <numFmt numFmtId="0" formatCode="General"/>
    </dxf>
    <dxf>
      <numFmt numFmtId="169" formatCode="dd/mm/yyyy\ h:mm"/>
    </dxf>
    <dxf>
      <numFmt numFmtId="0" formatCode="General"/>
    </dxf>
    <dxf>
      <numFmt numFmtId="0" formatCode="General"/>
    </dxf>
    <dxf>
      <numFmt numFmtId="169" formatCode="dd/mm/yyyy\ h:mm"/>
    </dxf>
    <dxf>
      <numFmt numFmtId="0" formatCode="General"/>
    </dxf>
    <dxf>
      <numFmt numFmtId="0" formatCode="General"/>
    </dxf>
    <dxf>
      <numFmt numFmtId="169" formatCode="dd/mm/yyyy\ h:mm"/>
    </dxf>
    <dxf>
      <numFmt numFmtId="0" formatCode="General"/>
    </dxf>
    <dxf>
      <numFmt numFmtId="169" formatCode="dd/mm/yyyy\ h:mm"/>
    </dxf>
    <dxf>
      <numFmt numFmtId="169"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9" formatCode="dd/mm/yyyy\ h:mm"/>
    </dxf>
    <dxf>
      <font>
        <b val="0"/>
        <i val="0"/>
        <strike val="0"/>
        <condense val="0"/>
        <extend val="0"/>
        <outline val="0"/>
        <shadow val="0"/>
        <u val="none"/>
        <vertAlign val="baseline"/>
        <sz val="11"/>
        <color theme="1"/>
        <name val="Calibri"/>
        <family val="2"/>
        <scheme val="minor"/>
      </font>
      <numFmt numFmtId="168" formatCode="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9" formatCode="dd/mm/yyyy\ h:mm"/>
    </dxf>
    <dxf>
      <numFmt numFmtId="169"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5" formatCode="ddd\ d/mmm/yy\ h:mm"/>
    </dxf>
    <dxf>
      <numFmt numFmtId="0" formatCode="General"/>
    </dxf>
    <dxf>
      <numFmt numFmtId="0" formatCode="General"/>
    </dxf>
    <dxf>
      <numFmt numFmtId="0" formatCode="General"/>
    </dxf>
    <dxf>
      <numFmt numFmtId="0" formatCode="General"/>
    </dxf>
    <dxf>
      <numFmt numFmtId="169" formatCode="dd/mm/yyyy\ h:mm"/>
    </dxf>
    <dxf>
      <numFmt numFmtId="169" formatCode="dd/mm/yyyy\ h:mm"/>
    </dxf>
    <dxf>
      <numFmt numFmtId="0" formatCode="General"/>
    </dxf>
    <dxf>
      <numFmt numFmtId="169"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9" formatCode="dd/mm/yyyy\ h:mm"/>
    </dxf>
    <dxf>
      <numFmt numFmtId="0" formatCode="General"/>
    </dxf>
  </dxfs>
  <tableStyles count="0" defaultTableStyle="TableStyleMedium2" defaultPivotStyle="PivotStyleLight16"/>
  <colors>
    <mruColors>
      <color rgb="FF996633"/>
      <color rgb="FFC13D82"/>
      <color rgb="FFFD3131"/>
      <color rgb="FFF8F200"/>
      <color rgb="FFFF5050"/>
      <color rgb="FF0099FF"/>
      <color rgb="FF0092C0"/>
      <color rgb="FFFB7979"/>
      <color rgb="FFEBD9FF"/>
      <color rgb="FFF3C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connections" Target="connections.xml"/><Relationship Id="rId47" Type="http://schemas.openxmlformats.org/officeDocument/2006/relationships/calcChain" Target="calcChain.xml"/><Relationship Id="rId50" Type="http://schemas.openxmlformats.org/officeDocument/2006/relationships/customXml" Target="../customXml/item3.xml"/><Relationship Id="rId55" Type="http://schemas.openxmlformats.org/officeDocument/2006/relationships/customXml" Target="../customXml/item8.xml"/><Relationship Id="rId63" Type="http://schemas.openxmlformats.org/officeDocument/2006/relationships/customXml" Target="../customXml/item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sheetMetadata" Target="metadata.xml"/><Relationship Id="rId53" Type="http://schemas.openxmlformats.org/officeDocument/2006/relationships/customXml" Target="../customXml/item6.xml"/><Relationship Id="rId58" Type="http://schemas.openxmlformats.org/officeDocument/2006/relationships/customXml" Target="../customXml/item11.xml"/><Relationship Id="rId66" Type="http://schemas.openxmlformats.org/officeDocument/2006/relationships/customXml" Target="../customXml/item19.xml"/><Relationship Id="rId5" Type="http://schemas.openxmlformats.org/officeDocument/2006/relationships/worksheet" Target="worksheets/sheet5.xml"/><Relationship Id="rId61" Type="http://schemas.openxmlformats.org/officeDocument/2006/relationships/customXml" Target="../customXml/item14.xml"/><Relationship Id="rId19" Type="http://schemas.openxmlformats.org/officeDocument/2006/relationships/worksheet" Target="worksheets/sheet1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styles" Target="styles.xml"/><Relationship Id="rId48" Type="http://schemas.openxmlformats.org/officeDocument/2006/relationships/customXml" Target="../customXml/item1.xml"/><Relationship Id="rId56" Type="http://schemas.openxmlformats.org/officeDocument/2006/relationships/customXml" Target="../customXml/item9.xml"/><Relationship Id="rId64" Type="http://schemas.openxmlformats.org/officeDocument/2006/relationships/customXml" Target="../customXml/item17.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powerPivotData" Target="model/item.data"/><Relationship Id="rId59" Type="http://schemas.openxmlformats.org/officeDocument/2006/relationships/customXml" Target="../customXml/item12.xml"/><Relationship Id="rId67" Type="http://schemas.microsoft.com/office/2017/10/relationships/person" Target="persons/person.xml"/><Relationship Id="rId20" Type="http://schemas.openxmlformats.org/officeDocument/2006/relationships/worksheet" Target="worksheets/sheet19.xml"/><Relationship Id="rId41" Type="http://schemas.openxmlformats.org/officeDocument/2006/relationships/theme" Target="theme/theme1.xml"/><Relationship Id="rId54" Type="http://schemas.openxmlformats.org/officeDocument/2006/relationships/customXml" Target="../customXml/item7.xml"/><Relationship Id="rId62"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customXml" Target="../customXml/item2.xml"/><Relationship Id="rId57" Type="http://schemas.openxmlformats.org/officeDocument/2006/relationships/customXml" Target="../customXml/item10.xml"/><Relationship Id="rId10" Type="http://schemas.openxmlformats.org/officeDocument/2006/relationships/chartsheet" Target="chartsheets/sheet1.xml"/><Relationship Id="rId31" Type="http://schemas.openxmlformats.org/officeDocument/2006/relationships/worksheet" Target="worksheets/sheet30.xml"/><Relationship Id="rId44" Type="http://schemas.openxmlformats.org/officeDocument/2006/relationships/sharedStrings" Target="sharedStrings.xml"/><Relationship Id="rId52" Type="http://schemas.openxmlformats.org/officeDocument/2006/relationships/customXml" Target="../customXml/item5.xml"/><Relationship Id="rId60" Type="http://schemas.openxmlformats.org/officeDocument/2006/relationships/customXml" Target="../customXml/item13.xml"/><Relationship Id="rId65"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Tipping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Stats!$P$15</c:f>
              <c:strCache>
                <c:ptCount val="1"/>
                <c:pt idx="0">
                  <c:v>Count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Stats!$O$16:$O$25</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Stats!$P$16:$P$25</c:f>
              <c:numCache>
                <c:formatCode>General</c:formatCode>
                <c:ptCount val="10"/>
                <c:pt idx="0">
                  <c:v>0</c:v>
                </c:pt>
                <c:pt idx="1">
                  <c:v>1</c:v>
                </c:pt>
                <c:pt idx="2">
                  <c:v>0</c:v>
                </c:pt>
                <c:pt idx="3">
                  <c:v>3</c:v>
                </c:pt>
                <c:pt idx="4">
                  <c:v>16</c:v>
                </c:pt>
                <c:pt idx="5">
                  <c:v>44</c:v>
                </c:pt>
                <c:pt idx="6">
                  <c:v>59</c:v>
                </c:pt>
                <c:pt idx="7">
                  <c:v>57</c:v>
                </c:pt>
                <c:pt idx="8">
                  <c:v>7</c:v>
                </c:pt>
                <c:pt idx="9">
                  <c:v>1</c:v>
                </c:pt>
              </c:numCache>
            </c:numRef>
          </c:val>
          <c:extLst>
            <c:ext xmlns:c16="http://schemas.microsoft.com/office/drawing/2014/chart" uri="{C3380CC4-5D6E-409C-BE32-E72D297353CC}">
              <c16:uniqueId val="{00000001-77D5-43D1-991D-7732229E5DF5}"/>
            </c:ext>
          </c:extLst>
        </c:ser>
        <c:dLbls>
          <c:showLegendKey val="0"/>
          <c:showVal val="0"/>
          <c:showCatName val="0"/>
          <c:showSerName val="0"/>
          <c:showPercent val="0"/>
          <c:showBubbleSize val="0"/>
        </c:dLbls>
        <c:gapWidth val="219"/>
        <c:overlap val="-27"/>
        <c:axId val="777405679"/>
        <c:axId val="777407759"/>
      </c:barChart>
      <c:catAx>
        <c:axId val="7774056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Tips Correct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407759"/>
        <c:crosses val="autoZero"/>
        <c:auto val="1"/>
        <c:lblAlgn val="ctr"/>
        <c:lblOffset val="100"/>
        <c:noMultiLvlLbl val="0"/>
      </c:catAx>
      <c:valAx>
        <c:axId val="777407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Tippers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405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AFL Ladder Round by Round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TeamLadderPositions2!$L$2</c:f>
              <c:strCache>
                <c:ptCount val="1"/>
                <c:pt idx="0">
                  <c:v>GWS</c:v>
                </c:pt>
              </c:strCache>
            </c:strRef>
          </c:tx>
          <c:spPr>
            <a:ln w="31750" cap="rnd">
              <a:solidFill>
                <a:schemeClr val="accent1"/>
              </a:solidFill>
              <a:round/>
            </a:ln>
            <a:effectLst/>
          </c:spPr>
          <c:marker>
            <c:symbol val="circle"/>
            <c:size val="17"/>
            <c:spPr>
              <a:solidFill>
                <a:schemeClr val="accent1"/>
              </a:solidFill>
              <a:ln>
                <a:noFill/>
              </a:ln>
              <a:effectLst/>
            </c:spPr>
          </c:marker>
          <c:dPt>
            <c:idx val="5"/>
            <c:marker>
              <c:symbol val="circle"/>
              <c:size val="17"/>
              <c:spPr>
                <a:solidFill>
                  <a:schemeClr val="accent1"/>
                </a:solidFill>
                <a:ln>
                  <a:noFill/>
                </a:ln>
                <a:effectLst/>
              </c:spPr>
            </c:marker>
            <c:bubble3D val="0"/>
            <c:extLst>
              <c:ext xmlns:c16="http://schemas.microsoft.com/office/drawing/2014/chart" uri="{C3380CC4-5D6E-409C-BE32-E72D297353CC}">
                <c16:uniqueId val="{00000000-2C37-47C4-BF19-B3E23A96BCB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TeamLadderPositions2!$M$2:$AJ$2</c:f>
              <c:numCache>
                <c:formatCode>General</c:formatCode>
                <c:ptCount val="24"/>
                <c:pt idx="0">
                  <c:v>2</c:v>
                </c:pt>
                <c:pt idx="1">
                  <c:v>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0-4908-41E1-9EC8-F64B99D8174B}"/>
            </c:ext>
          </c:extLst>
        </c:ser>
        <c:ser>
          <c:idx val="1"/>
          <c:order val="1"/>
          <c:tx>
            <c:strRef>
              <c:f>TeamLadderPositions2!$L$3</c:f>
              <c:strCache>
                <c:ptCount val="1"/>
                <c:pt idx="0">
                  <c:v>SYD</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TeamLadderPositions2!$M$3:$AJ$3</c:f>
              <c:numCache>
                <c:formatCode>General</c:formatCode>
                <c:ptCount val="24"/>
                <c:pt idx="0">
                  <c:v>3</c:v>
                </c:pt>
                <c:pt idx="1">
                  <c:v>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1-4908-41E1-9EC8-F64B99D8174B}"/>
            </c:ext>
          </c:extLst>
        </c:ser>
        <c:ser>
          <c:idx val="2"/>
          <c:order val="2"/>
          <c:tx>
            <c:strRef>
              <c:f>TeamLadderPositions2!$L$4</c:f>
              <c:strCache>
                <c:ptCount val="1"/>
                <c:pt idx="0">
                  <c:v>GCS</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TeamLadderPositions2!$M$4:$AJ$4</c:f>
              <c:numCache>
                <c:formatCode>General</c:formatCode>
                <c:ptCount val="24"/>
                <c:pt idx="0">
                  <c:v>1</c:v>
                </c:pt>
                <c:pt idx="1">
                  <c:v>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2-4908-41E1-9EC8-F64B99D8174B}"/>
            </c:ext>
          </c:extLst>
        </c:ser>
        <c:ser>
          <c:idx val="3"/>
          <c:order val="3"/>
          <c:tx>
            <c:strRef>
              <c:f>TeamLadderPositions2!$L$5</c:f>
              <c:strCache>
                <c:ptCount val="1"/>
                <c:pt idx="0">
                  <c:v>CAR</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TeamLadderPositions2!$M$5:$AJ$5</c:f>
              <c:numCache>
                <c:formatCode>General</c:formatCode>
                <c:ptCount val="24"/>
                <c:pt idx="0">
                  <c:v>4</c:v>
                </c:pt>
                <c:pt idx="1">
                  <c:v>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3-4908-41E1-9EC8-F64B99D8174B}"/>
            </c:ext>
          </c:extLst>
        </c:ser>
        <c:ser>
          <c:idx val="4"/>
          <c:order val="4"/>
          <c:tx>
            <c:strRef>
              <c:f>TeamLadderPositions2!$L$6</c:f>
              <c:strCache>
                <c:ptCount val="1"/>
                <c:pt idx="0">
                  <c:v>PAP</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TeamLadderPositions2!$M$6:$AJ$6</c:f>
              <c:numCache>
                <c:formatCode>General</c:formatCode>
                <c:ptCount val="24"/>
                <c:pt idx="0">
                  <c:v>#N/A</c:v>
                </c:pt>
                <c:pt idx="1">
                  <c:v>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4-4908-41E1-9EC8-F64B99D8174B}"/>
            </c:ext>
          </c:extLst>
        </c:ser>
        <c:ser>
          <c:idx val="5"/>
          <c:order val="5"/>
          <c:tx>
            <c:strRef>
              <c:f>TeamLadderPositions2!$L$7</c:f>
              <c:strCache>
                <c:ptCount val="1"/>
                <c:pt idx="0">
                  <c:v>FRE</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TeamLadderPositions2!$M$7:$AJ$7</c:f>
              <c:numCache>
                <c:formatCode>General</c:formatCode>
                <c:ptCount val="24"/>
                <c:pt idx="0">
                  <c:v>#N/A</c:v>
                </c:pt>
                <c:pt idx="1">
                  <c:v>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5-4908-41E1-9EC8-F64B99D8174B}"/>
            </c:ext>
          </c:extLst>
        </c:ser>
        <c:ser>
          <c:idx val="6"/>
          <c:order val="6"/>
          <c:tx>
            <c:strRef>
              <c:f>TeamLadderPositions2!$L$8</c:f>
              <c:strCache>
                <c:ptCount val="1"/>
                <c:pt idx="0">
                  <c:v>ESS</c:v>
                </c:pt>
              </c:strCache>
            </c:strRef>
          </c:tx>
          <c:spPr>
            <a:ln w="31750" cap="rnd">
              <a:solidFill>
                <a:schemeClr val="accent1">
                  <a:lumMod val="60000"/>
                </a:schemeClr>
              </a:solidFill>
              <a:round/>
            </a:ln>
            <a:effectLst/>
          </c:spPr>
          <c:marker>
            <c:symbol val="circle"/>
            <c:size val="17"/>
            <c:spPr>
              <a:solidFill>
                <a:schemeClr val="accent1">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TeamLadderPositions2!$M$8:$AJ$8</c:f>
              <c:numCache>
                <c:formatCode>General</c:formatCode>
                <c:ptCount val="24"/>
                <c:pt idx="0">
                  <c:v>#N/A</c:v>
                </c:pt>
                <c:pt idx="1">
                  <c:v>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6-4908-41E1-9EC8-F64B99D8174B}"/>
            </c:ext>
          </c:extLst>
        </c:ser>
        <c:ser>
          <c:idx val="7"/>
          <c:order val="7"/>
          <c:tx>
            <c:strRef>
              <c:f>TeamLadderPositions2!$L$9</c:f>
              <c:strCache>
                <c:ptCount val="1"/>
                <c:pt idx="0">
                  <c:v>MEL</c:v>
                </c:pt>
              </c:strCache>
            </c:strRef>
          </c:tx>
          <c:spPr>
            <a:ln w="31750" cap="rnd">
              <a:solidFill>
                <a:schemeClr val="accent2">
                  <a:lumMod val="60000"/>
                </a:schemeClr>
              </a:solidFill>
              <a:round/>
            </a:ln>
            <a:effectLst/>
          </c:spPr>
          <c:marker>
            <c:symbol val="circle"/>
            <c:size val="17"/>
            <c:spPr>
              <a:solidFill>
                <a:schemeClr val="accent2">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TeamLadderPositions2!$M$9:$AJ$9</c:f>
              <c:numCache>
                <c:formatCode>General</c:formatCode>
                <c:ptCount val="24"/>
                <c:pt idx="0">
                  <c:v>6</c:v>
                </c:pt>
                <c:pt idx="1">
                  <c:v>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7-4908-41E1-9EC8-F64B99D8174B}"/>
            </c:ext>
          </c:extLst>
        </c:ser>
        <c:ser>
          <c:idx val="8"/>
          <c:order val="8"/>
          <c:tx>
            <c:strRef>
              <c:f>TeamLadderPositions2!$L$10</c:f>
              <c:strCache>
                <c:ptCount val="1"/>
                <c:pt idx="0">
                  <c:v>GEE</c:v>
                </c:pt>
              </c:strCache>
            </c:strRef>
          </c:tx>
          <c:spPr>
            <a:ln w="31750" cap="rnd">
              <a:solidFill>
                <a:schemeClr val="accent3">
                  <a:lumMod val="60000"/>
                </a:schemeClr>
              </a:solidFill>
              <a:round/>
            </a:ln>
            <a:effectLst/>
          </c:spPr>
          <c:marker>
            <c:symbol val="circle"/>
            <c:size val="17"/>
            <c:spPr>
              <a:solidFill>
                <a:schemeClr val="accent3">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TeamLadderPositions2!$M$10:$AJ$10</c:f>
              <c:numCache>
                <c:formatCode>General</c:formatCode>
                <c:ptCount val="24"/>
                <c:pt idx="0">
                  <c:v>#N/A</c:v>
                </c:pt>
                <c:pt idx="1">
                  <c:v>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8-4908-41E1-9EC8-F64B99D8174B}"/>
            </c:ext>
          </c:extLst>
        </c:ser>
        <c:ser>
          <c:idx val="9"/>
          <c:order val="9"/>
          <c:tx>
            <c:strRef>
              <c:f>TeamLadderPositions2!$L$11</c:f>
              <c:strCache>
                <c:ptCount val="1"/>
                <c:pt idx="0">
                  <c:v>ACR</c:v>
                </c:pt>
              </c:strCache>
            </c:strRef>
          </c:tx>
          <c:spPr>
            <a:ln w="31750" cap="rnd">
              <a:solidFill>
                <a:schemeClr val="accent4">
                  <a:lumMod val="60000"/>
                </a:schemeClr>
              </a:solidFill>
              <a:round/>
            </a:ln>
            <a:effectLst/>
          </c:spPr>
          <c:marker>
            <c:symbol val="circle"/>
            <c:size val="17"/>
            <c:spPr>
              <a:solidFill>
                <a:schemeClr val="accent4">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TeamLadderPositions2!$M$11:$AJ$11</c:f>
              <c:numCache>
                <c:formatCode>General</c:formatCode>
                <c:ptCount val="24"/>
                <c:pt idx="0">
                  <c:v>#N/A</c:v>
                </c:pt>
                <c:pt idx="1">
                  <c:v>10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9-4908-41E1-9EC8-F64B99D8174B}"/>
            </c:ext>
          </c:extLst>
        </c:ser>
        <c:ser>
          <c:idx val="10"/>
          <c:order val="10"/>
          <c:tx>
            <c:strRef>
              <c:f>TeamLadderPositions2!$L$12</c:f>
              <c:strCache>
                <c:ptCount val="1"/>
                <c:pt idx="0">
                  <c:v>STK</c:v>
                </c:pt>
              </c:strCache>
            </c:strRef>
          </c:tx>
          <c:spPr>
            <a:ln w="31750" cap="rnd">
              <a:solidFill>
                <a:schemeClr val="accent5">
                  <a:lumMod val="60000"/>
                </a:schemeClr>
              </a:solidFill>
              <a:round/>
            </a:ln>
            <a:effectLst/>
          </c:spPr>
          <c:marker>
            <c:symbol val="circle"/>
            <c:size val="17"/>
            <c:spPr>
              <a:solidFill>
                <a:schemeClr val="accent5">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TeamLadderPositions2!$M$12:$AJ$12</c:f>
              <c:numCache>
                <c:formatCode>General</c:formatCode>
                <c:ptCount val="24"/>
                <c:pt idx="0">
                  <c:v>#N/A</c:v>
                </c:pt>
                <c:pt idx="1">
                  <c:v>11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A-4908-41E1-9EC8-F64B99D8174B}"/>
            </c:ext>
          </c:extLst>
        </c:ser>
        <c:ser>
          <c:idx val="11"/>
          <c:order val="11"/>
          <c:tx>
            <c:strRef>
              <c:f>TeamLadderPositions2!$L$13</c:f>
              <c:strCache>
                <c:ptCount val="1"/>
                <c:pt idx="0">
                  <c:v>BRL</c:v>
                </c:pt>
              </c:strCache>
            </c:strRef>
          </c:tx>
          <c:spPr>
            <a:ln w="31750" cap="rnd">
              <a:solidFill>
                <a:schemeClr val="accent6">
                  <a:lumMod val="60000"/>
                </a:schemeClr>
              </a:solidFill>
              <a:round/>
            </a:ln>
            <a:effectLst/>
          </c:spPr>
          <c:marker>
            <c:symbol val="circle"/>
            <c:size val="17"/>
            <c:spPr>
              <a:solidFill>
                <a:schemeClr val="accent6">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TeamLadderPositions2!$M$13:$AJ$13</c:f>
              <c:numCache>
                <c:formatCode>General</c:formatCode>
                <c:ptCount val="24"/>
                <c:pt idx="0">
                  <c:v>5</c:v>
                </c:pt>
                <c:pt idx="1">
                  <c:v>12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B-4908-41E1-9EC8-F64B99D8174B}"/>
            </c:ext>
          </c:extLst>
        </c:ser>
        <c:ser>
          <c:idx val="12"/>
          <c:order val="12"/>
          <c:tx>
            <c:strRef>
              <c:f>TeamLadderPositions2!$L$14</c:f>
              <c:strCache>
                <c:ptCount val="1"/>
                <c:pt idx="0">
                  <c:v>HAW</c:v>
                </c:pt>
              </c:strCache>
            </c:strRef>
          </c:tx>
          <c:spPr>
            <a:ln w="31750" cap="rnd">
              <a:solidFill>
                <a:schemeClr val="accent1">
                  <a:lumMod val="80000"/>
                  <a:lumOff val="20000"/>
                </a:schemeClr>
              </a:solidFill>
              <a:round/>
            </a:ln>
            <a:effectLst/>
          </c:spPr>
          <c:marker>
            <c:symbol val="circle"/>
            <c:size val="17"/>
            <c:spPr>
              <a:solidFill>
                <a:schemeClr val="accent1">
                  <a:lumMod val="80000"/>
                  <a:lumOff val="2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TeamLadderPositions2!$M$14:$AJ$14</c:f>
              <c:numCache>
                <c:formatCode>General</c:formatCode>
                <c:ptCount val="24"/>
                <c:pt idx="0">
                  <c:v>#N/A</c:v>
                </c:pt>
                <c:pt idx="1">
                  <c:v>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C-4908-41E1-9EC8-F64B99D8174B}"/>
            </c:ext>
          </c:extLst>
        </c:ser>
        <c:ser>
          <c:idx val="13"/>
          <c:order val="13"/>
          <c:tx>
            <c:strRef>
              <c:f>TeamLadderPositions2!$L$15</c:f>
              <c:strCache>
                <c:ptCount val="1"/>
                <c:pt idx="0">
                  <c:v>RIC</c:v>
                </c:pt>
              </c:strCache>
            </c:strRef>
          </c:tx>
          <c:spPr>
            <a:ln w="31750" cap="rnd">
              <a:solidFill>
                <a:schemeClr val="accent2">
                  <a:lumMod val="80000"/>
                  <a:lumOff val="20000"/>
                </a:schemeClr>
              </a:solidFill>
              <a:round/>
            </a:ln>
            <a:effectLst/>
          </c:spPr>
          <c:marker>
            <c:symbol val="circle"/>
            <c:size val="17"/>
            <c:spPr>
              <a:solidFill>
                <a:schemeClr val="accent2">
                  <a:lumMod val="80000"/>
                  <a:lumOff val="2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TeamLadderPositions2!$M$15:$AJ$15</c:f>
              <c:numCache>
                <c:formatCode>General</c:formatCode>
                <c:ptCount val="24"/>
                <c:pt idx="0">
                  <c:v>8</c:v>
                </c:pt>
                <c:pt idx="1">
                  <c:v>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D-4908-41E1-9EC8-F64B99D8174B}"/>
            </c:ext>
          </c:extLst>
        </c:ser>
        <c:ser>
          <c:idx val="14"/>
          <c:order val="14"/>
          <c:tx>
            <c:strRef>
              <c:f>TeamLadderPositions2!$L$16</c:f>
              <c:strCache>
                <c:ptCount val="1"/>
                <c:pt idx="0">
                  <c:v>COL</c:v>
                </c:pt>
              </c:strCache>
            </c:strRef>
          </c:tx>
          <c:spPr>
            <a:ln w="31750" cap="rnd">
              <a:solidFill>
                <a:schemeClr val="accent3">
                  <a:lumMod val="80000"/>
                  <a:lumOff val="20000"/>
                </a:schemeClr>
              </a:solidFill>
              <a:round/>
            </a:ln>
            <a:effectLst/>
          </c:spPr>
          <c:marker>
            <c:symbol val="circle"/>
            <c:size val="17"/>
            <c:spPr>
              <a:solidFill>
                <a:schemeClr val="accent3">
                  <a:lumMod val="80000"/>
                  <a:lumOff val="2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TeamLadderPositions2!$M$16:$AJ$16</c:f>
              <c:numCache>
                <c:formatCode>General</c:formatCode>
                <c:ptCount val="24"/>
                <c:pt idx="0">
                  <c:v>7</c:v>
                </c:pt>
                <c:pt idx="1">
                  <c:v>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E-4908-41E1-9EC8-F64B99D8174B}"/>
            </c:ext>
          </c:extLst>
        </c:ser>
        <c:ser>
          <c:idx val="15"/>
          <c:order val="15"/>
          <c:tx>
            <c:strRef>
              <c:f>TeamLadderPositions2!$L$17</c:f>
              <c:strCache>
                <c:ptCount val="1"/>
                <c:pt idx="0">
                  <c:v>KAN</c:v>
                </c:pt>
              </c:strCache>
            </c:strRef>
          </c:tx>
          <c:spPr>
            <a:ln w="31750" cap="rnd">
              <a:solidFill>
                <a:schemeClr val="accent4">
                  <a:lumMod val="80000"/>
                  <a:lumOff val="20000"/>
                </a:schemeClr>
              </a:solidFill>
              <a:round/>
            </a:ln>
            <a:effectLst/>
          </c:spPr>
          <c:marker>
            <c:symbol val="circle"/>
            <c:size val="17"/>
            <c:spPr>
              <a:solidFill>
                <a:schemeClr val="accent4">
                  <a:lumMod val="80000"/>
                  <a:lumOff val="2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TeamLadderPositions2!$M$17:$AJ$17</c:f>
              <c:numCache>
                <c:formatCode>General</c:formatCode>
                <c:ptCount val="24"/>
                <c:pt idx="0">
                  <c:v>#N/A</c:v>
                </c:pt>
                <c:pt idx="1">
                  <c:v>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F-4908-41E1-9EC8-F64B99D8174B}"/>
            </c:ext>
          </c:extLst>
        </c:ser>
        <c:ser>
          <c:idx val="16"/>
          <c:order val="16"/>
          <c:tx>
            <c:strRef>
              <c:f>TeamLadderPositions2!$L$18</c:f>
              <c:strCache>
                <c:ptCount val="1"/>
                <c:pt idx="0">
                  <c:v>WBG</c:v>
                </c:pt>
              </c:strCache>
            </c:strRef>
          </c:tx>
          <c:spPr>
            <a:ln w="31750" cap="rnd">
              <a:solidFill>
                <a:schemeClr val="accent5">
                  <a:lumMod val="80000"/>
                  <a:lumOff val="20000"/>
                </a:schemeClr>
              </a:solidFill>
              <a:round/>
            </a:ln>
            <a:effectLst/>
          </c:spPr>
          <c:marker>
            <c:symbol val="circle"/>
            <c:size val="17"/>
            <c:spPr>
              <a:solidFill>
                <a:schemeClr val="accent5">
                  <a:lumMod val="80000"/>
                  <a:lumOff val="2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TeamLadderPositions2!$M$18:$AJ$18</c:f>
              <c:numCache>
                <c:formatCode>General</c:formatCode>
                <c:ptCount val="24"/>
                <c:pt idx="0">
                  <c:v>#N/A</c:v>
                </c:pt>
                <c:pt idx="1">
                  <c:v>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10-4908-41E1-9EC8-F64B99D8174B}"/>
            </c:ext>
          </c:extLst>
        </c:ser>
        <c:ser>
          <c:idx val="17"/>
          <c:order val="17"/>
          <c:tx>
            <c:strRef>
              <c:f>TeamLadderPositions2!$L$19</c:f>
              <c:strCache>
                <c:ptCount val="1"/>
                <c:pt idx="0">
                  <c:v>WCE</c:v>
                </c:pt>
              </c:strCache>
            </c:strRef>
          </c:tx>
          <c:spPr>
            <a:ln w="31750" cap="rnd">
              <a:solidFill>
                <a:schemeClr val="accent6">
                  <a:lumMod val="80000"/>
                  <a:lumOff val="20000"/>
                </a:schemeClr>
              </a:solidFill>
              <a:round/>
            </a:ln>
            <a:effectLst/>
          </c:spPr>
          <c:marker>
            <c:symbol val="circle"/>
            <c:size val="17"/>
            <c:spPr>
              <a:solidFill>
                <a:schemeClr val="accent6">
                  <a:lumMod val="80000"/>
                  <a:lumOff val="2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TeamLadderPositions2!$M$1:$AJ$1</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TeamLadderPositions2!$M$19:$AJ$19</c:f>
              <c:numCache>
                <c:formatCode>General</c:formatCode>
                <c:ptCount val="24"/>
                <c:pt idx="0">
                  <c:v>#N/A</c:v>
                </c:pt>
                <c:pt idx="1">
                  <c:v>18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11-4908-41E1-9EC8-F64B99D8174B}"/>
            </c:ext>
          </c:extLst>
        </c:ser>
        <c:dLbls>
          <c:dLblPos val="ctr"/>
          <c:showLegendKey val="0"/>
          <c:showVal val="1"/>
          <c:showCatName val="0"/>
          <c:showSerName val="0"/>
          <c:showPercent val="0"/>
          <c:showBubbleSize val="0"/>
        </c:dLbls>
        <c:marker val="1"/>
        <c:smooth val="0"/>
        <c:axId val="278500592"/>
        <c:axId val="278501008"/>
      </c:lineChart>
      <c:catAx>
        <c:axId val="278500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Round Number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78501008"/>
        <c:crosses val="max"/>
        <c:auto val="1"/>
        <c:lblAlgn val="ctr"/>
        <c:lblOffset val="100"/>
        <c:noMultiLvlLbl val="0"/>
      </c:catAx>
      <c:valAx>
        <c:axId val="278501008"/>
        <c:scaling>
          <c:orientation val="maxMin"/>
          <c:max val="18"/>
          <c:min val="1"/>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Ladder Position</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crossAx val="278500592"/>
        <c:crosses val="autoZero"/>
        <c:crossBetween val="between"/>
        <c:majorUnit val="1"/>
      </c:valAx>
      <c:spPr>
        <a:noFill/>
        <a:ln>
          <a:noFill/>
        </a:ln>
        <a:effectLst/>
      </c:spPr>
    </c:plotArea>
    <c:legend>
      <c:legendPos val="r"/>
      <c:layout>
        <c:manualLayout>
          <c:xMode val="edge"/>
          <c:yMode val="edge"/>
          <c:x val="0.92512905066821582"/>
          <c:y val="6.2495156858554592E-2"/>
          <c:w val="6.6676402619803038E-2"/>
          <c:h val="0.87286809232298534"/>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29169ED-C1CB-40E2-B768-2395EA8C2BFF}">
  <sheetPr codeName="Chart6">
    <tabColor theme="9" tint="0.59999389629810485"/>
  </sheetPr>
  <sheetViews>
    <sheetView zoomScale="178" workbookViewId="0" zoomToFit="1"/>
  </sheetViews>
  <pageMargins left="0.7" right="0.7" top="0.75" bottom="0.75" header="0.3" footer="0.3"/>
  <drawing r:id="rId1"/>
</chartsheet>
</file>

<file path=xl/ctrlProps/ctrlProp1.xml><?xml version="1.0" encoding="utf-8"?>
<formControlPr xmlns="http://schemas.microsoft.com/office/spreadsheetml/2009/9/main" objectType="Drop" dropStyle="combo" dx="22" fmlaLink="$D$7" fmlaRange="Groups!$B$2:$B$33" noThreeD="1" sel="20" val="14"/>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19050</xdr:colOff>
          <xdr:row>6</xdr:row>
          <xdr:rowOff>260350</xdr:rowOff>
        </xdr:from>
        <xdr:to>
          <xdr:col>21</xdr:col>
          <xdr:colOff>457200</xdr:colOff>
          <xdr:row>8</xdr:row>
          <xdr:rowOff>0</xdr:rowOff>
        </xdr:to>
        <xdr:sp macro="" textlink="">
          <xdr:nvSpPr>
            <xdr:cNvPr id="88071" name="Drop Down 7" hidden="1">
              <a:extLst>
                <a:ext uri="{63B3BB69-23CF-44E3-9099-C40C66FF867C}">
                  <a14:compatExt spid="_x0000_s88071"/>
                </a:ext>
                <a:ext uri="{FF2B5EF4-FFF2-40B4-BE49-F238E27FC236}">
                  <a16:creationId xmlns:a16="http://schemas.microsoft.com/office/drawing/2014/main" id="{00000000-0008-0000-0200-000007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14</xdr:col>
      <xdr:colOff>17859</xdr:colOff>
      <xdr:row>13</xdr:row>
      <xdr:rowOff>33338</xdr:rowOff>
    </xdr:from>
    <xdr:to>
      <xdr:col>19</xdr:col>
      <xdr:colOff>470296</xdr:colOff>
      <xdr:row>25</xdr:row>
      <xdr:rowOff>204788</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296685" cy="6071742"/>
    <xdr:graphicFrame macro="">
      <xdr:nvGraphicFramePr>
        <xdr:cNvPr id="16" name="Chart 1">
          <a:extLst>
            <a:ext uri="{FF2B5EF4-FFF2-40B4-BE49-F238E27FC236}">
              <a16:creationId xmlns:a16="http://schemas.microsoft.com/office/drawing/2014/main" id="{00000000-0008-0000-0C00-00001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ersons/person.xml><?xml version="1.0" encoding="utf-8"?>
<personList xmlns="http://schemas.microsoft.com/office/spreadsheetml/2018/threadedcomments" xmlns:x="http://schemas.openxmlformats.org/spreadsheetml/2006/main">
  <person displayName="Craig Owens" id="{8773ED8B-D31F-46C0-B586-7A011C160A1B}" userId="S::Craig.Owens@mottmac.com::d21bcaa0-9556-42cc-ba98-49f72fbbae3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3B16A05-0867-4AAE-BC84-5268F70A18DC}" name="Groups" displayName="Groups" ref="A1:E24" totalsRowShown="0">
  <autoFilter ref="A1:E24" xr:uid="{E3B16A05-0867-4AAE-BC84-5268F70A18DC}"/>
  <tableColumns count="5">
    <tableColumn id="1" xr3:uid="{7D5F45CC-E583-45AA-931F-F6AC2F9CA340}" name="GroupID"/>
    <tableColumn id="2" xr3:uid="{D1EEDE98-075F-46B3-B9D1-E022EFF6ABFF}" name="GroupName" dataDxfId="172"/>
    <tableColumn id="3" xr3:uid="{757F1CA1-D531-4AFF-ABF5-3D505FC2FA34}" name="Active"/>
    <tableColumn id="4" xr3:uid="{4C31A9C1-3873-4B48-939D-9AF9C520E9DB}" name="EnteredDate" dataDxfId="171"/>
    <tableColumn id="5" xr3:uid="{88997879-AB8F-441E-8700-5D942C7E2540}" name="IncludeInGroupChallenge"/>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92E57E6-39EF-4EBA-ACC8-FF7EEBE74830}" name="zInvalidTips" displayName="zInvalidTips" ref="A1:L2" insertRow="1" totalsRowShown="0">
  <autoFilter ref="A1:L2" xr:uid="{392E57E6-39EF-4EBA-ACC8-FF7EEBE74830}"/>
  <tableColumns count="12">
    <tableColumn id="1" xr3:uid="{50B7E292-F6F7-4044-BC9B-78CBF9EFB912}" name="TipID"/>
    <tableColumn id="2" xr3:uid="{90E4EAC9-443A-4AAC-B01B-A3D0673721AC}" name="TipperID"/>
    <tableColumn id="3" xr3:uid="{ECD012FB-75D2-4799-A8A9-D392F41F976D}" name="MatchID"/>
    <tableColumn id="4" xr3:uid="{66921FC3-8758-42A8-83E2-C52822CFCBBF}" name="TippedTeamID"/>
    <tableColumn id="5" xr3:uid="{2E51236A-1479-423E-BD7C-8BE16EBF9AB6}" name="DateTimeEntered" dataDxfId="144"/>
    <tableColumn id="6" xr3:uid="{EB171B52-26AF-4F99-82B5-6E7599E23B99}" name="IsLadderTip"/>
    <tableColumn id="7" xr3:uid="{1BD1B96C-5450-4E18-AB7E-B49A7000C676}" name="Team1ID"/>
    <tableColumn id="8" xr3:uid="{46AB187E-246F-4BF6-B115-8D2FA21DD9BA}" name="Team2ID"/>
    <tableColumn id="9" xr3:uid="{41BF7B91-A9F7-45D6-82B8-B131BEF972E3}" name="TeamName"/>
    <tableColumn id="10" xr3:uid="{94EC105D-8EC0-4CD6-92B8-050AE91CCBCA}" name="FirstName"/>
    <tableColumn id="11" xr3:uid="{E794D7B3-BDE1-426A-84F6-5F98BF3D2FA9}" name="Surname"/>
    <tableColumn id="12" xr3:uid="{ECDBD6E9-836D-4B7D-95ED-8016552626F8}" name="RoundNum"/>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77A4D6D-8E25-4AD3-9E2B-DDEC3E404109}" name="zHotTipResetRound" displayName="zHotTipResetRound" ref="A1:A2" totalsRowShown="0">
  <autoFilter ref="A1:A2" xr:uid="{877A4D6D-8E25-4AD3-9E2B-DDEC3E404109}"/>
  <tableColumns count="1">
    <tableColumn id="1" xr3:uid="{514080BD-C655-47CF-8ED0-094FB0CD6E6C}" name="HotTipResetRound"/>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0E3AD7A-E995-49FB-B9E0-F86E7DD69F12}" name="Options" displayName="Options" ref="A1:F5" totalsRowShown="0">
  <autoFilter ref="A1:F5" xr:uid="{F0E3AD7A-E995-49FB-B9E0-F86E7DD69F12}"/>
  <tableColumns count="6">
    <tableColumn id="1" xr3:uid="{B24CCE83-C6F0-4452-8C7D-D40B1E5189F9}" name="OptionName" dataDxfId="143"/>
    <tableColumn id="3" xr3:uid="{66B09220-3EDB-488D-A979-9FA9F5740517}" name="Comment" dataDxfId="142"/>
    <tableColumn id="4" xr3:uid="{24574109-E183-41CA-9C2C-A7B2F9AE2D43}" name="OptionValue" dataDxfId="141"/>
    <tableColumn id="2" xr3:uid="{C8F26155-6647-4724-801A-3C371C14C738}" name="OptionValueNumeric"/>
    <tableColumn id="5" xr3:uid="{12F595CE-53E0-462E-9E86-CD80DC48804C}" name="OptionValueBoolean"/>
    <tableColumn id="6" xr3:uid="{6426F050-2BAA-4A45-A2F6-93FF780FAD6E}" name="OptionValueText" dataDxfId="140"/>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11E8048-6F0F-48C3-A9DD-16B5B55DDAA5}" name="zTippingResultsByQuarter" displayName="zTippingResultsByQuarter" ref="A1:G189" totalsRowShown="0">
  <autoFilter ref="A1:G189" xr:uid="{811E8048-6F0F-48C3-A9DD-16B5B55DDAA5}"/>
  <tableColumns count="7">
    <tableColumn id="1" xr3:uid="{DC0E6784-B92D-4ACC-878C-D0AA3ACE81D1}" name="TipperID"/>
    <tableColumn id="2" xr3:uid="{6B127AE8-7BCB-44DD-9B8A-3C911FD658F6}" name="FirstName" dataDxfId="139"/>
    <tableColumn id="3" xr3:uid="{E4E2D905-698B-48B3-BCDD-70471BE5705B}" name="Surname" dataDxfId="138"/>
    <tableColumn id="4" xr3:uid="{D432A5CB-4E91-40E6-8B22-19E0E4F84BB4}" name="Quarter"/>
    <tableColumn id="5" xr3:uid="{CA2CA5C6-6C9A-4D74-AC2E-E8D245BF1417}" name="TipsCorrect"/>
    <tableColumn id="6" xr3:uid="{05446AB1-BFB5-4B31-9739-F638A3D3C7FE}" name="Game1Diff"/>
    <tableColumn id="7" xr3:uid="{9CA166FB-4B2E-48EF-889D-5DBDCD4765FC}" name="NumMatches"/>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F85CE38-90A9-4408-8E59-5392425A0786}" name="zTippingResultsByTeamFollowed" displayName="zTippingResultsByTeamFollowed" ref="A1:C18" totalsRowShown="0">
  <autoFilter ref="A1:C18" xr:uid="{1F85CE38-90A9-4408-8E59-5392425A0786}"/>
  <tableColumns count="3">
    <tableColumn id="1" xr3:uid="{97EB16CB-9EE7-4442-BEA7-263533B52676}" name="HitRate" dataDxfId="137" dataCellStyle="Percent"/>
    <tableColumn id="2" xr3:uid="{8205D07A-5C7F-4F31-B2BF-33B0154640CB}" name="NumTippers"/>
    <tableColumn id="3" xr3:uid="{EDFBA31B-A1B4-45BB-A8AB-E9C0F42BF7F5}" name="TeamName"/>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5934863-0266-4FEF-A178-D404BB7A766B}" name="zInvalidHotTips" displayName="zInvalidHotTips" ref="A1:H2" insertRow="1" totalsRowShown="0">
  <autoFilter ref="A1:H2" xr:uid="{F5934863-0266-4FEF-A178-D404BB7A766B}"/>
  <tableColumns count="8">
    <tableColumn id="1" xr3:uid="{D2338EA5-3D3C-4BFC-B70E-DEE5A5AFD989}" name="CountOfHotTipTeamID"/>
    <tableColumn id="2" xr3:uid="{289004B3-996E-4E37-8AB3-7BC37852150C}" name="TipperID"/>
    <tableColumn id="3" xr3:uid="{E75EA79D-DA73-4DC3-A4D4-76393659DC4F}" name="HotTipTeamID"/>
    <tableColumn id="4" xr3:uid="{4A708C4F-90F4-4376-BC5A-AC564D9D362C}" name="FirstName"/>
    <tableColumn id="5" xr3:uid="{E7DDFDDA-F6D9-4037-97D5-DBABDCCCD0C9}" name="Surname"/>
    <tableColumn id="6" xr3:uid="{01461ED8-F1C9-4106-8821-39E1E070852A}" name="TeamName"/>
    <tableColumn id="7" xr3:uid="{1D48E558-5488-4AF8-A33E-64775F6CBECC}" name="MinOfRoundNum"/>
    <tableColumn id="8" xr3:uid="{18DBB5D0-21DF-4C24-8D27-4B629E9E2310}" name="MaxOfRoundNum"/>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2470DC-95AA-4378-A23B-3AB6CAABCBFA}" name="zTippingResults" displayName="zTippingResults" ref="A1:T189" totalsRowShown="0">
  <autoFilter ref="A1:T189" xr:uid="{2E2470DC-95AA-4378-A23B-3AB6CAABCBFA}"/>
  <tableColumns count="20">
    <tableColumn id="1" xr3:uid="{D6957AE0-4CC9-4525-8F62-860D14B1FA17}" name="TipperID"/>
    <tableColumn id="2" xr3:uid="{F99E1287-ABD4-4C8D-A7ED-D74CBB97C53F}" name="FirstName"/>
    <tableColumn id="3" xr3:uid="{4DDD4932-EAED-4252-865A-16BEC914C3CD}" name="Surname"/>
    <tableColumn id="4" xr3:uid="{FBBBEC4E-B5E7-423E-8F56-10A1399E32B8}" name="TipsCorrect"/>
    <tableColumn id="5" xr3:uid="{17EAAE09-9F88-43C3-BB87-6BF29E89FD07}" name="WildcardTips"/>
    <tableColumn id="20" xr3:uid="{B614827C-CD99-4EFD-8F42-BA2BFBB2B174}" name="TotalPoints"/>
    <tableColumn id="6" xr3:uid="{FDC65635-363F-4FB6-B247-4957D4024109}" name="PercentTipped"/>
    <tableColumn id="7" xr3:uid="{38FFDD69-0C02-415C-A264-39F2EA89557E}" name="Gender"/>
    <tableColumn id="8" xr3:uid="{4641A13C-92D1-4100-9AAE-4A742315F989}" name="Region"/>
    <tableColumn id="9" xr3:uid="{27931DF2-463D-40FD-AA0D-CF284D31EC0F}" name="TeamFollowed"/>
    <tableColumn id="10" xr3:uid="{22B24553-3D0F-4088-9F9F-396975F9696F}" name="Company"/>
    <tableColumn id="11" xr3:uid="{9DF37B99-F900-49C5-9A62-B9E30D897405}" name="JustRand"/>
    <tableColumn id="12" xr3:uid="{06B73B97-C751-4ACC-9C7C-1B3FD0382300}" name="TipsEntered"/>
    <tableColumn id="13" xr3:uid="{80B10B16-516C-45E1-994F-D384457A3932}" name="TotalPointsGame1"/>
    <tableColumn id="14" xr3:uid="{122EE504-F08C-464A-8C50-8E9F830793A1}" name="WildcardThisRound"/>
    <tableColumn id="15" xr3:uid="{7F7EA3D8-EC58-4878-9D62-C974DC920267}" name="LastPos"/>
    <tableColumn id="16" xr3:uid="{2057EFCA-6B84-4C42-8B3C-88AB47D89965}" name="PrizesWon"/>
    <tableColumn id="17" xr3:uid="{9F63AC00-12FF-4C5B-9EBE-0EC59750C481}" name="HasPaid"/>
    <tableColumn id="18" xr3:uid="{08EC4813-485C-4625-93F1-AE1CDACF6AA7}" name="LadderTipsCorrect"/>
    <tableColumn id="19" xr3:uid="{F0B9FC3E-4C31-4420-8FFB-DC861BB77914}" name="LadderTipsCorrectThisRound"/>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EB09145-41CF-4C67-8671-9EF6FC9E4D15}" name="Matches__2" displayName="Matches__2" ref="A1:Q208" totalsRowShown="0">
  <autoFilter ref="A1:Q208" xr:uid="{1EB09145-41CF-4C67-8671-9EF6FC9E4D15}"/>
  <tableColumns count="17">
    <tableColumn id="1" xr3:uid="{CA0B2922-9D1B-408F-969C-57CAA4A87AE7}" name="MatchID"/>
    <tableColumn id="2" xr3:uid="{47618E62-B067-460B-8B3B-8011057362C5}" name="Team1ID"/>
    <tableColumn id="3" xr3:uid="{D42BEEA9-5655-4B47-BA21-9BD5A26D5AE1}" name="Team2ID"/>
    <tableColumn id="4" xr3:uid="{33DF7616-D8DB-45A4-8F31-C8D58F0C6B9A}" name="Team1Goals"/>
    <tableColumn id="5" xr3:uid="{0B17A8CF-B2D8-453E-9802-7BC59D43255F}" name="Team1Behinds"/>
    <tableColumn id="6" xr3:uid="{C4FD6868-3F9C-4CFB-93F4-2245444D0C02}" name="Team2Goals"/>
    <tableColumn id="7" xr3:uid="{CFE6C79F-AC0F-406C-B9AC-4FD6BFDBD03D}" name="Team2Behinds"/>
    <tableColumn id="8" xr3:uid="{D986E504-0FA8-44F6-A35B-139E4F31349E}" name="StartTime" dataDxfId="136"/>
    <tableColumn id="9" xr3:uid="{762DA836-4F44-499E-9128-3ECFB9BFCD48}" name="RoundNum"/>
    <tableColumn id="10" xr3:uid="{B4F8C9C9-8A75-4728-90C2-41C68ACD3DBE}" name="SubRound"/>
    <tableColumn id="11" xr3:uid="{C037085F-089E-4D47-A6B0-80FA009B200B}" name="VenueID"/>
    <tableColumn id="12" xr3:uid="{7B164271-E4B6-4710-BDB9-6377FA70D9A1}" name="Quarter"/>
    <tableColumn id="13" xr3:uid="{91D5C2EF-7794-436A-B79A-6FC0DDD8DDE7}" name="IsGame1"/>
    <tableColumn id="14" xr3:uid="{33F72BD7-FEFE-4B74-A530-2D572CE1CDCC}" name="MatchYear" dataDxfId="135"/>
    <tableColumn id="15" xr3:uid="{BF15D044-C9F1-4D3F-92B5-ADC56463C448}" name="TVNetwork" dataDxfId="134"/>
    <tableColumn id="16" xr3:uid="{DBB9FFA4-418E-4D9E-9217-BE84149FC526}" name="Comments" dataDxfId="133"/>
    <tableColumn id="17" xr3:uid="{A5CBE9BD-A7DE-44AF-999D-47531EDC9842}" name="DefaultPowerScore"/>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E1548AF-7480-4DED-86A7-14F812AC90D4}" name="zTippingResultsThisRound" displayName="zTippingResultsThisRound" ref="A1:I189" totalsRowShown="0">
  <autoFilter ref="A1:I189" xr:uid="{8E1548AF-7480-4DED-86A7-14F812AC90D4}"/>
  <tableColumns count="9">
    <tableColumn id="1" xr3:uid="{2E82DF4A-564A-4A9F-A645-AB016CFBE4D5}" name="TipperID"/>
    <tableColumn id="2" xr3:uid="{41447F75-1769-47DC-95DC-193D5E628655}" name="RoundNum"/>
    <tableColumn id="3" xr3:uid="{B59B48D2-F6B4-4F75-AE14-EAA9C259B60C}" name="ThisRoundTippingPoints"/>
    <tableColumn id="4" xr3:uid="{85597D18-5E10-4647-8E22-1B4A4E01D790}" name="ThisRoundPowerTippingPoints"/>
    <tableColumn id="5" xr3:uid="{C4AE122F-EB62-4753-8A12-B0A1F5622D8C}" name="ThisRoundShawTippingPoints"/>
    <tableColumn id="6" xr3:uid="{4B3CD53B-FBBA-4461-824D-3FBA0EC48D30}" name="TotalPointsGame1"/>
    <tableColumn id="7" xr3:uid="{2E0A9192-B542-4D7C-BA63-630396624AAC}" name="TipsEntered"/>
    <tableColumn id="8" xr3:uid="{E219BF30-A003-4F45-851F-9FBF4E19646D}" name="Game1PointsDiff"/>
    <tableColumn id="9" xr3:uid="{F93571B3-A8E5-4DA7-855B-773CBA07C593}" name="Wildcard"/>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76A4E1B-B8B9-4DF2-9B95-B7353FEDAFD9}" name="zHotTipSurvivors" displayName="zHotTipSurvivors" ref="A1:D28" totalsRowShown="0">
  <autoFilter ref="A1:D28" xr:uid="{076A4E1B-B8B9-4DF2-9B95-B7353FEDAFD9}"/>
  <tableColumns count="4">
    <tableColumn id="1" xr3:uid="{0FE471C4-C98B-4DFD-A015-2D8F66CC3414}" name="TipperID"/>
    <tableColumn id="2" xr3:uid="{51132CDF-41C4-4DE7-8D54-4188A903DDCA}" name="FirstName"/>
    <tableColumn id="3" xr3:uid="{0AD7E8FE-2C92-4A56-A346-2170A559BD2B}" name="Surname"/>
    <tableColumn id="4" xr3:uid="{6E466CDF-CBCE-47FF-B38D-8F70FD45E472}" name="HotTipsScore"/>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A8428EB-5F63-4F41-B80B-F76F49C3B08E}" name="zTippingResultsByGroup" displayName="zTippingResultsByGroup" ref="A1:AB173" totalsRowShown="0">
  <autoFilter ref="A1:AB173" xr:uid="{74843CB9-8D8C-45D8-A2A8-E6FDFF8502FA}"/>
  <tableColumns count="28">
    <tableColumn id="1" xr3:uid="{CDD8A117-A83F-467A-9B83-DF953FEB5ED0}" name="IncludeInGroup"/>
    <tableColumn id="2" xr3:uid="{83E956D8-6EF6-427D-ADC6-6808E54A3BBE}" name="SendGroup"/>
    <tableColumn id="3" xr3:uid="{8C4B2F39-E3E2-467C-BCC3-82E2BB5478FE}" name="GroupID"/>
    <tableColumn id="4" xr3:uid="{8E98E399-965B-48BD-933B-93B4B59D291F}" name="GroupName" dataDxfId="170"/>
    <tableColumn id="5" xr3:uid="{6AAABDFB-554F-45EC-8C6F-C7F3B3F4F61E}" name="Active"/>
    <tableColumn id="6" xr3:uid="{35A74BF0-67F2-4A83-9369-38EB728E18F0}" name="TipperID"/>
    <tableColumn id="7" xr3:uid="{16E7E640-7C8F-4292-A748-2E54156FC17F}" name="FirstName" dataDxfId="169"/>
    <tableColumn id="8" xr3:uid="{CA57353C-9132-4DB5-BC5D-0A96C0D08B99}" name="Surname" dataDxfId="168"/>
    <tableColumn id="9" xr3:uid="{95F4D036-AF3B-48F7-95B2-18566E7ED59E}" name="TipsCorrect"/>
    <tableColumn id="10" xr3:uid="{AFC08596-04E3-44D9-BA6C-B5ABD5076696}" name="WildcardTips"/>
    <tableColumn id="11" xr3:uid="{40F3636B-86B8-4DE1-8750-1FDD43DEC440}" name="TotalPoints"/>
    <tableColumn id="12" xr3:uid="{BC82B5F9-9FAE-41A6-A33D-ECDFB4D94C4F}" name="PercentTipped"/>
    <tableColumn id="13" xr3:uid="{5283016A-E986-43CA-8A52-18FE0B6ED098}" name="Gender" dataDxfId="167"/>
    <tableColumn id="14" xr3:uid="{76166202-DAEF-415E-83D9-2BCBBC8D289A}" name="Region" dataDxfId="166"/>
    <tableColumn id="15" xr3:uid="{2D5DECE2-07CA-4EC1-B6CE-90B184DA0DAF}" name="TeamFollowed"/>
    <tableColumn id="16" xr3:uid="{B6B4224E-5C3B-414B-A526-ECF65C97452C}" name="Company" dataDxfId="165"/>
    <tableColumn id="17" xr3:uid="{533A32D2-F636-491C-BC61-714BAFDC03C8}" name="JustRand"/>
    <tableColumn id="18" xr3:uid="{D50F9215-D326-4488-B011-389AD3DE3004}" name="TipsEntered"/>
    <tableColumn id="19" xr3:uid="{67707AB9-AC21-41CE-9C74-13DD403EEB24}" name="TotalPointsGame1"/>
    <tableColumn id="20" xr3:uid="{40E26267-204E-42F6-A4A8-F78B79894AF1}" name="WildcardThisRound"/>
    <tableColumn id="21" xr3:uid="{922ADB6F-3BF5-4B2F-9AF0-72220BB8CC44}" name="LastPos"/>
    <tableColumn id="22" xr3:uid="{AFB5474D-0BE0-4809-B8B2-BE2DC06C76F0}" name="PrizesWon"/>
    <tableColumn id="23" xr3:uid="{56617A2A-FE09-47FC-B726-512286E229B2}" name="HasPaid"/>
    <tableColumn id="24" xr3:uid="{B2673565-8A27-4B00-844F-6B28C5E26063}" name="LadderTipsCorrect"/>
    <tableColumn id="25" xr3:uid="{41CF8D5F-5A2D-43D0-A98F-0231D29B1451}" name="LadderTipsCorrectThisRound"/>
    <tableColumn id="26" xr3:uid="{072F643C-A14B-4AB0-AEBF-1E52D6C40085}" name="NumMatches"/>
    <tableColumn id="27" xr3:uid="{92282E00-84B1-41B7-B650-400C86097CC4}" name="ThisRoundTippingPoints"/>
    <tableColumn id="28" xr3:uid="{BADF29BA-AD24-4650-8183-304DE4C5F16D}" name="ThisRoundPowerTippingPoints"/>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EE209BC-7802-4F8D-A274-93CC76E04E75}" name="zHotTipSurvivorsPreviousRound" displayName="zHotTipSurvivorsPreviousRound" ref="A1:D32" totalsRowShown="0">
  <autoFilter ref="A1:D32" xr:uid="{7EE209BC-7802-4F8D-A274-93CC76E04E75}"/>
  <tableColumns count="4">
    <tableColumn id="1" xr3:uid="{67069020-84DE-4961-8A73-A7FA880B1251}" name="TipperID"/>
    <tableColumn id="2" xr3:uid="{C22E87D8-3312-4CC3-AA45-C404B6983051}" name="FirstName"/>
    <tableColumn id="3" xr3:uid="{089C747E-BFA9-4147-AA20-73047BF7DC34}" name="Surname"/>
    <tableColumn id="4" xr3:uid="{D1271376-EFCB-4EC6-8073-8E3891123724}" name="HotTipsScore"/>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695802C-CDC3-463F-ACC8-05B65B5FB2C2}" name="zHotTipsUsed" displayName="zHotTipsUsed" ref="A1:F432" totalsRowShown="0">
  <autoFilter ref="A1:F432" xr:uid="{2695802C-CDC3-463F-ACC8-05B65B5FB2C2}">
    <filterColumn colId="2">
      <filters>
        <filter val="110"/>
      </filters>
    </filterColumn>
    <filterColumn colId="4">
      <filters>
        <filter val="1"/>
        <filter val="10"/>
        <filter val="11"/>
        <filter val="12"/>
        <filter val="13"/>
        <filter val="14"/>
        <filter val="15"/>
        <filter val="16"/>
        <filter val="17"/>
        <filter val="18"/>
        <filter val="2"/>
        <filter val="3"/>
        <filter val="4"/>
        <filter val="5"/>
        <filter val="6"/>
        <filter val="7"/>
        <filter val="8"/>
        <filter val="9"/>
      </filters>
    </filterColumn>
  </autoFilter>
  <tableColumns count="6">
    <tableColumn id="1" xr3:uid="{7E3FE7C9-0252-4C43-BCAB-D87548D0758C}" name="OptionName" dataDxfId="132"/>
    <tableColumn id="2" xr3:uid="{0C3405CF-DFFC-41FF-AABF-946A64EE4900}" name="OptionValue" dataDxfId="131"/>
    <tableColumn id="3" xr3:uid="{311EAE91-851C-497D-88CB-1BF31BA4659B}" name="TipperID"/>
    <tableColumn id="4" xr3:uid="{2FB4023E-AFB5-4E1C-ACD7-3D03C3444587}" name="RoundNum"/>
    <tableColumn id="5" xr3:uid="{C1602866-2351-4539-B81A-6AAF79656A11}" name="HotTipTeamID"/>
    <tableColumn id="6" xr3:uid="{55A2E1EA-3933-4128-A078-43DA6D9DEBB3}" name="Key" dataDxfId="130">
      <calculatedColumnFormula>_xlfn.CONCAT(zHotTipsUsed[[#This Row],[TipperID]],"/",zHotTipsUsed[[#This Row],[RoundNum]])</calculatedColumnFormula>
    </tableColumn>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765275D-5998-4BA5-8191-339D049076D2}" name="Tippers" displayName="Tippers" ref="A1:AG191" totalsRowShown="0">
  <autoFilter ref="A1:AG191" xr:uid="{2765275D-5998-4BA5-8191-339D049076D2}"/>
  <tableColumns count="33">
    <tableColumn id="1" xr3:uid="{82EB270F-2B9D-48BE-98B1-6C9D4C989408}" name="TipperID"/>
    <tableColumn id="2" xr3:uid="{E598C28C-6CA9-453F-A2A3-C244A73F80B1}" name="UserID" dataDxfId="129"/>
    <tableColumn id="3" xr3:uid="{65D09202-A004-4507-968C-C05F83BA5EB1}" name="FirstName" dataDxfId="128"/>
    <tableColumn id="4" xr3:uid="{F0A32E17-C516-4180-AAB9-D51D38A095B6}" name="Surname" dataDxfId="127"/>
    <tableColumn id="5" xr3:uid="{297FC22C-FC2C-40EE-BDC8-E2D8695CA553}" name="EmailAddress" dataDxfId="126"/>
    <tableColumn id="6" xr3:uid="{84AE2156-CD4A-45ED-964A-B1D8D8FFF40D}" name="Company" dataDxfId="125"/>
    <tableColumn id="7" xr3:uid="{4E274ED6-E8D2-4739-AEFB-0E3B350785CC}" name="Gender" dataDxfId="124"/>
    <tableColumn id="8" xr3:uid="{6B14FC3A-B148-4368-A45D-0FA47A2525BE}" name="AuroraDivision" dataDxfId="123"/>
    <tableColumn id="9" xr3:uid="{A5004E5A-09A7-479B-8A26-D13F915F6184}" name="Region" dataDxfId="122"/>
    <tableColumn id="10" xr3:uid="{786E4BFF-D782-4396-9ECC-2B3B7B509FAC}" name="TeamFollowed"/>
    <tableColumn id="11" xr3:uid="{C9D0D9CD-E8EB-4BE0-952B-6D46F6D2876A}" name="EntryReceiptSent" dataDxfId="121"/>
    <tableColumn id="12" xr3:uid="{7F689C27-CF2C-46D7-89B7-45B2B7438667}" name="PaidDate" dataDxfId="120"/>
    <tableColumn id="13" xr3:uid="{F9C9863C-56F6-4881-9346-53DDF11774EC}" name="PaidTo" dataDxfId="119"/>
    <tableColumn id="14" xr3:uid="{DFC6FA25-AB29-41BD-B22E-A55A3061F429}" name="PaidEmailReceiptSent" dataDxfId="118"/>
    <tableColumn id="15" xr3:uid="{B3FA88CF-0D2D-4662-9300-C02874AE4068}" name="ExpectedSentFrom" dataDxfId="117"/>
    <tableColumn id="16" xr3:uid="{5B4EDE20-DD43-4B15-996A-A13DF2D77F23}" name="LadderEmailFrom" dataDxfId="116"/>
    <tableColumn id="17" xr3:uid="{5A03312E-1AEE-4100-8329-20BE11748C72}" name="LadderReceiptRequested"/>
    <tableColumn id="18" xr3:uid="{A4D24A67-63DE-4C3D-BF3D-4E76A21193FC}" name="LadderReceiptSent" dataDxfId="115"/>
    <tableColumn id="19" xr3:uid="{0131E433-453C-4887-8D0D-78493BAB9BF7}" name="Comments" dataDxfId="114"/>
    <tableColumn id="20" xr3:uid="{139F3281-1C3B-491B-A78E-257EA1037101}" name="Active"/>
    <tableColumn id="21" xr3:uid="{C2880F4C-F684-4A8E-8FA0-1B99D00EF934}" name="PrizesWon"/>
    <tableColumn id="22" xr3:uid="{C01E0849-D49E-4AE3-ABB4-0E715AD42451}" name="AttendingBash" dataDxfId="113"/>
    <tableColumn id="23" xr3:uid="{CD69CF7F-7D58-4E49-94B3-E3F4D99C9E77}" name="NumberAttendingBash"/>
    <tableColumn id="24" xr3:uid="{FFB9F78B-8244-47BA-9E33-18B13148FA2B}" name="InroducedBy"/>
    <tableColumn id="25" xr3:uid="{CEBE186D-1341-442D-82C5-9F8747566139}" name="LoginID"/>
    <tableColumn id="26" xr3:uid="{2613F619-85BC-431D-925B-1E6B3D4D522E}" name="PaidCode"/>
    <tableColumn id="27" xr3:uid="{59DFA71D-31AF-4F53-915A-AC78C8FFF340}" name="TipReminderSent" dataDxfId="112"/>
    <tableColumn id="28" xr3:uid="{55BEA456-613E-47D4-8443-10163BF56661}" name="IntroducedByText" dataDxfId="111"/>
    <tableColumn id="29" xr3:uid="{52E8DDF6-FEE8-4135-B371-EFB45C4E24EB}" name="LadderReminderSent" dataDxfId="110"/>
    <tableColumn id="30" xr3:uid="{7FACA7B3-0B68-410F-BB36-EB0B53E9578B}" name="Archive"/>
    <tableColumn id="31" xr3:uid="{DCEA8B40-386D-4708-91B2-CD39C7B607FF}" name="Supports.TeamName" dataDxfId="109"/>
    <tableColumn id="32" xr3:uid="{4CEBC6BE-BCF7-4CC1-9C8A-D97503919B77}" name="Supports.TeamNickName" dataDxfId="108"/>
    <tableColumn id="33" xr3:uid="{96168022-7DC0-44FB-BEB2-A4EB079A2A43}" name="Supports.TeamAbbrev" dataDxfId="107"/>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0A2C2-B82C-4291-B7F4-236DC62615CF}" name="TipperLadderPositions" displayName="TipperLadderPositions" ref="A1:F376" totalsRowShown="0">
  <autoFilter ref="A1:F376" xr:uid="{9B70A2C2-B82C-4291-B7F4-236DC62615CF}"/>
  <tableColumns count="6">
    <tableColumn id="1" xr3:uid="{F72DFD1A-24D6-44E1-92AB-589B1B2C57B3}" name="TipperLadderID"/>
    <tableColumn id="3" xr3:uid="{47DE54C8-1B79-42B7-9D46-F7073FA20858}" name="TipperID"/>
    <tableColumn id="4" xr3:uid="{527A359E-682B-4AB0-B3CD-9B5ECB8BA999}" name="RoundNum"/>
    <tableColumn id="5" xr3:uid="{B83BAF7F-D012-4716-888C-08335A676E33}" name="LadderPos"/>
    <tableColumn id="6" xr3:uid="{CC4C34A7-9107-4DD7-BDC3-C4B18794F2DB}" name="TippingPoints"/>
    <tableColumn id="7" xr3:uid="{E00CDCFE-DCF1-4C6F-BFDC-0F0108FEB5AC}" name="CompetitionID"/>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39828AD-9F63-4FCF-9CF0-C63ECBAD6F89}" name="zTippingResultsPower" displayName="zTippingResultsPower" ref="A1:M189" totalsRowShown="0">
  <autoFilter ref="A1:M189" xr:uid="{E39828AD-9F63-4FCF-9CF0-C63ECBAD6F89}"/>
  <tableColumns count="13">
    <tableColumn id="1" xr3:uid="{02613EB6-A4D5-4CC1-B575-589B40855FA5}" name="TipperID"/>
    <tableColumn id="2" xr3:uid="{3F3B1C39-6E84-4C6D-B115-18ED470BC0D4}" name="FirstName" dataDxfId="106"/>
    <tableColumn id="3" xr3:uid="{C583FA3E-56C9-4CB7-93B4-AD3B5E8415ED}" name="Surname" dataDxfId="105"/>
    <tableColumn id="4" xr3:uid="{610D5573-DD84-4AD6-B6D0-CDD916209CE6}" name="NumMatches"/>
    <tableColumn id="5" xr3:uid="{59DD8E4A-2AB0-46C6-8C9C-D689C7B7567D}" name="HitRate"/>
    <tableColumn id="6" xr3:uid="{0821F663-2D74-42B0-8119-6387D2C75797}" name="JustRand"/>
    <tableColumn id="7" xr3:uid="{52371A80-9275-4775-A3C7-9CBBC242729A}" name="PrizesWon"/>
    <tableColumn id="8" xr3:uid="{C1287E1E-F282-4028-BB62-9511610960F2}" name="HasPaid"/>
    <tableColumn id="9" xr3:uid="{FFD16481-BE40-41BC-A62F-696DA25F94AA}" name="TotalPowerTippingPoints"/>
    <tableColumn id="10" xr3:uid="{6200A312-17C9-40A7-B920-6671A344A52A}" name="TipsCorrect"/>
    <tableColumn id="11" xr3:uid="{6A10F635-5656-4F59-9853-1AFF9F107EAE}" name="PowerHitRate"/>
    <tableColumn id="12" xr3:uid="{F13CBCEC-925E-45B8-B3DD-E8488DFF63FF}" name="ThisRoundTippingPoints"/>
    <tableColumn id="13" xr3:uid="{4C90FE6A-A58E-4A76-8757-0D1DEF1179CD}" name="ThisRoundPowerTippingPoints"/>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22A9E399-7ADA-4FAE-9C2D-9333A53E7A6A}" name="zTippingResultsByRegion" displayName="zTippingResultsByRegion" ref="A1:C3" totalsRowShown="0">
  <autoFilter ref="A1:C3" xr:uid="{22A9E399-7ADA-4FAE-9C2D-9333A53E7A6A}"/>
  <sortState xmlns:xlrd2="http://schemas.microsoft.com/office/spreadsheetml/2017/richdata2" ref="A2:C3">
    <sortCondition descending="1" ref="A3"/>
  </sortState>
  <tableColumns count="3">
    <tableColumn id="1" xr3:uid="{8D2F06F4-0D20-48C7-A41B-7A1261BE0963}" name="HitRate" dataDxfId="104" dataCellStyle="Percent"/>
    <tableColumn id="2" xr3:uid="{347DA0CE-FA9D-4587-B779-6166888A2A4A}" name="NumTippers"/>
    <tableColumn id="3" xr3:uid="{CCB7D1BC-F432-4EB7-B322-4ED325282494}" name="Region"/>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0EDAA0A-9679-4D3A-98AC-83E939847BA9}" name="zTippingResultsByGender" displayName="zTippingResultsByGender" ref="A1:C3" totalsRowShown="0">
  <autoFilter ref="A1:C3" xr:uid="{80EDAA0A-9679-4D3A-98AC-83E939847BA9}">
    <filterColumn colId="2">
      <customFilters>
        <customFilter operator="notEqual" val=" "/>
      </customFilters>
    </filterColumn>
  </autoFilter>
  <sortState xmlns:xlrd2="http://schemas.microsoft.com/office/spreadsheetml/2017/richdata2" ref="A2:C3">
    <sortCondition descending="1" ref="A3"/>
  </sortState>
  <tableColumns count="3">
    <tableColumn id="1" xr3:uid="{CB9ABB7B-47A2-4328-8F26-D60C32D8EB6B}" name="HitRate" dataDxfId="103" dataCellStyle="Percent"/>
    <tableColumn id="2" xr3:uid="{B7EE3D45-EB9B-4B16-A4C1-B99E71915236}" name="NumTippers"/>
    <tableColumn id="3" xr3:uid="{8E32B064-6EC3-40C4-BEEC-3B1493FEFBFA}" name="Gender"/>
  </tableColumns>
  <tableStyleInfo name="TableStyleMedium7"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4331D6FF-3C0F-4A48-A9C4-A02ACE9FC7AE}" name="zLadder10yr" displayName="zLadder10yr" ref="A1:K19" totalsRowShown="0">
  <autoFilter ref="A1:K19" xr:uid="{4331D6FF-3C0F-4A48-A9C4-A02ACE9FC7AE}"/>
  <tableColumns count="11">
    <tableColumn id="1" xr3:uid="{C4DFB04B-CCF6-4AB7-B50F-F0F359297105}" name="Played"/>
    <tableColumn id="2" xr3:uid="{74A73C63-AA04-4A98-B14B-4E9BFEC8D841}" name="TeamID"/>
    <tableColumn id="3" xr3:uid="{75EB32D9-3D9B-40F6-8FF5-0F7148E11E93}" name="TeamName" dataDxfId="102"/>
    <tableColumn id="4" xr3:uid="{3C953B36-9219-49F7-9E7F-D0601DF6F3E5}" name="ScoreFor" dataDxfId="101" dataCellStyle="Comma"/>
    <tableColumn id="5" xr3:uid="{79FBA61F-18AB-4818-B045-DDC5358CDA9B}" name="ScoreAgainst" dataDxfId="100" dataCellStyle="Comma"/>
    <tableColumn id="6" xr3:uid="{DAE97C54-336F-4620-A8D4-82EB44438E88}" name="Wins"/>
    <tableColumn id="7" xr3:uid="{CC4BB260-81CA-425E-9DE6-67FAC48F616B}" name="Draws"/>
    <tableColumn id="8" xr3:uid="{E21B3D7C-464F-44A4-8372-F305EB69942F}" name="Losses"/>
    <tableColumn id="9" xr3:uid="{20CA589A-B090-4D42-8F1E-0A653BD39E92}" name="LadderPoints"/>
    <tableColumn id="10" xr3:uid="{05D5C447-BCF3-410E-88E0-63FCF2820216}" name="Percentage" dataDxfId="99" dataCellStyle="Percent"/>
    <tableColumn id="11" xr3:uid="{E7BDDDA8-6EE2-49F3-9431-166240EA4900}" name="LogoFileName" dataDxfId="98"/>
  </tableColumns>
  <tableStyleInfo name="TableStyleMedium7"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0B4597D-1A5B-4804-AE82-9368FCDD45FB}" name="zTippingResultsWinnerThisRound" displayName="zTippingResultsWinnerThisRound" ref="A1:H2" totalsRowShown="0">
  <autoFilter ref="A1:H2" xr:uid="{70B4597D-1A5B-4804-AE82-9368FCDD45FB}"/>
  <tableColumns count="8">
    <tableColumn id="1" xr3:uid="{B40441E2-B9E9-44C6-AA91-FB8D49392CB1}" name="TipperID"/>
    <tableColumn id="2" xr3:uid="{A794642C-9990-4C2F-A16A-FF0D8C7A5852}" name="FirstName"/>
    <tableColumn id="3" xr3:uid="{59077036-C3E9-4E2E-A410-33DCF212B6B5}" name="Surname"/>
    <tableColumn id="4" xr3:uid="{631D1CF4-A313-49AB-964A-80430CE91A1A}" name="RoundNum"/>
    <tableColumn id="5" xr3:uid="{F005F9C1-321C-4DB2-90C8-E61C0BE78300}" name="ThisRoundTippingPoints"/>
    <tableColumn id="6" xr3:uid="{DF5C8B52-EF83-429C-936A-A64A938BABC8}" name="TotalPointsGame1"/>
    <tableColumn id="7" xr3:uid="{A96B6561-18C2-44B3-B229-70174CA3C662}" name="TipsEntered"/>
    <tableColumn id="8" xr3:uid="{4236749B-D9FF-44E6-8D6F-6DE6E6681932}" name="Game1PointsDiff"/>
  </tableColumns>
  <tableStyleInfo name="TableStyleMedium7"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C13222F-E9F8-4F9A-8701-32E1D03D25B0}" name="zTippingResultsWinnerThisRoundPaid__2" displayName="zTippingResultsWinnerThisRoundPaid__2" ref="A1:H2" totalsRowShown="0">
  <autoFilter ref="A1:H2" xr:uid="{9C13222F-E9F8-4F9A-8701-32E1D03D25B0}"/>
  <tableColumns count="8">
    <tableColumn id="1" xr3:uid="{F7F15DF1-5951-4E80-BADD-80F652DC1679}" name="TipperID"/>
    <tableColumn id="2" xr3:uid="{27B7784E-1EA1-4F0D-B589-1C17F668CC3D}" name="FirstName" dataDxfId="97"/>
    <tableColumn id="3" xr3:uid="{2768AE22-D790-43E8-B556-5BF9FE0FF832}" name="Surname" dataDxfId="96"/>
    <tableColumn id="4" xr3:uid="{8C9EE0F8-17ED-42AE-8F6A-64757B288A1E}" name="RoundNum"/>
    <tableColumn id="5" xr3:uid="{FEE3635E-293D-43FB-909B-6C20F798B1D2}" name="ThisRoundTippingPoints"/>
    <tableColumn id="6" xr3:uid="{4DF48592-B912-4460-8484-229D1F192256}" name="TotalPointsGame1"/>
    <tableColumn id="7" xr3:uid="{F278572B-1EFD-4C91-A1F9-40E8DCC2B393}" name="TipsEntered"/>
    <tableColumn id="8" xr3:uid="{3224CC26-D84D-413C-8D42-7DF921C44CD3}" name="Game1PointsDiff"/>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D292888-7A35-4322-9CC8-8486A13BC0F5}" name="TeamLadderPositions__3" displayName="TeamLadderPositions__3" ref="A1:F27" totalsRowShown="0">
  <autoFilter ref="A1:F27" xr:uid="{5D292888-7A35-4322-9CC8-8486A13BC0F5}"/>
  <tableColumns count="6">
    <tableColumn id="1" xr3:uid="{2DC55418-8302-4AE3-AB1E-55AAAD8DEE72}" name="TeamLadderID"/>
    <tableColumn id="2" xr3:uid="{A2CBB472-17DA-41AB-B369-6BA9CA3187E4}" name="TeamID"/>
    <tableColumn id="3" xr3:uid="{4A7F34DB-2D2E-4E96-9BB0-215D04C41897}" name="RoundNum"/>
    <tableColumn id="4" xr3:uid="{9D87DF61-2EE9-4B80-A1DC-80BE095A196B}" name="LadderPos"/>
    <tableColumn id="5" xr3:uid="{2DF0D671-4CF6-429B-9C71-A7909D23029D}" name="CompetitionPoints"/>
    <tableColumn id="6" xr3:uid="{316A87C4-6E43-4EE1-AF43-E2EF4149A222}" name="Include" dataDxfId="164"/>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E24489C-EFDF-4FEB-A22C-462506FD10D8}" name="GroupMemberships" displayName="GroupMemberships" ref="A1:E243" totalsRowShown="0">
  <autoFilter ref="A1:E243" xr:uid="{9E24489C-EFDF-4FEB-A22C-462506FD10D8}"/>
  <tableColumns count="5">
    <tableColumn id="1" xr3:uid="{753C84EA-5E6E-463E-A197-1A795AF1BA1A}" name="MembershipID"/>
    <tableColumn id="2" xr3:uid="{AE8CD831-7200-47B8-901C-117C36BCFC3E}" name="GroupID"/>
    <tableColumn id="3" xr3:uid="{3E2F72D2-B6D3-4764-A692-8174B7175105}" name="TipperID"/>
    <tableColumn id="4" xr3:uid="{C881EE7D-6CD5-4695-BE8F-87798146BD10}" name="IncludeInGroup"/>
    <tableColumn id="5" xr3:uid="{49C0E62F-7524-41DC-89AC-C97C9E8F5434}" name="SendGroup"/>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6590B30-0D55-47AB-A57A-6AE9509F8897}" name="ThisRoundNum2" displayName="ThisRoundNum2" ref="A1:A2" totalsRowShown="0">
  <autoFilter ref="A1:A2" xr:uid="{86590B30-0D55-47AB-A57A-6AE9509F8897}"/>
  <tableColumns count="1">
    <tableColumn id="4" xr3:uid="{748DCB41-3E50-4A5C-8918-64CF3DD3F6E1}" name="OptionValueNumeric"/>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F14B5DB-D658-43D5-A67F-1D3F17B41DC8}" name="RoundTips" displayName="RoundTips" ref="A1:T191" totalsRowShown="0">
  <autoFilter ref="A1:T191" xr:uid="{1F14B5DB-D658-43D5-A67F-1D3F17B41DC8}"/>
  <tableColumns count="20">
    <tableColumn id="1" xr3:uid="{C752141B-EA3D-43C1-9239-CA968571DB62}" name="RoundTipID"/>
    <tableColumn id="2" xr3:uid="{DC95C707-1C16-4843-BAF3-BB5E88B0E0F1}" name="TipperID"/>
    <tableColumn id="3" xr3:uid="{80E18D6B-24D7-4B72-8CB5-F9677D95DD0A}" name="RoundNum"/>
    <tableColumn id="4" xr3:uid="{842835CD-0731-4B26-988B-62508DCB26D5}" name="Wildcard"/>
    <tableColumn id="5" xr3:uid="{C224DC70-D0D0-4F0F-AE0F-0838AD81E4D6}" name="HotTipTeamID"/>
    <tableColumn id="6" xr3:uid="{94B49825-5E33-418E-B1CB-6F7CA9DCA662}" name="TotalPointsGame1"/>
    <tableColumn id="7" xr3:uid="{37C10866-BE15-493B-BE46-42380ADBD6F3}" name="DateTimeEntered" dataDxfId="163"/>
    <tableColumn id="8" xr3:uid="{79B1E4F9-3B24-4EE9-969A-6963AF528795}" name="TipsEntered"/>
    <tableColumn id="9" xr3:uid="{E94E89CE-1288-48F9-A19B-8824B1669D65}" name="RandomTips"/>
    <tableColumn id="10" xr3:uid="{C609933A-EED1-401B-A861-0C236CD16CA7}" name="ReceivedTipEmailFrom" dataDxfId="162"/>
    <tableColumn id="11" xr3:uid="{4298551D-CDB5-4BEC-B8FF-2E4E3261D5EC}" name="ReceiptRequested"/>
    <tableColumn id="12" xr3:uid="{9314D2A2-7427-4644-8342-72C6225E01AD}" name="ReceiptSent" dataDxfId="161"/>
    <tableColumn id="13" xr3:uid="{5CB8B0EA-DDA4-4E1E-8688-4EEC88C54079}" name="FullDetailResults"/>
    <tableColumn id="14" xr3:uid="{C99CD2E1-7F5C-492B-8AB0-67886504F017}" name="FullDetailResultsSent" dataDxfId="160"/>
    <tableColumn id="15" xr3:uid="{6C97DDE8-B2D6-4600-ACF6-9A4CF0241CF7}" name="SpecialTip"/>
    <tableColumn id="16" xr3:uid="{2AE39E75-2DA0-4363-83EC-D0A7218AC624}" name="SpecialTip2"/>
    <tableColumn id="17" xr3:uid="{56C1ECD6-5927-4844-8FF9-DF21E35C4509}" name="SpecialTipText" dataDxfId="159"/>
    <tableColumn id="18" xr3:uid="{520C551A-D632-4E0B-A3E3-EB2F77595744}" name="HotTipTeam.TeamName" dataDxfId="158"/>
    <tableColumn id="19" xr3:uid="{E21CCFA0-963D-4861-8CB4-ADA64C39ED22}" name="HotTipTeam.TeamNickName" dataDxfId="157"/>
    <tableColumn id="20" xr3:uid="{A7C2ED1F-9C6D-438D-B827-3494878B3376}" name="HotTipTeam.TeamAbbrev" dataDxfId="156"/>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49F6253-1097-4D65-849B-56238EDB9FC6}" name="Matches" displayName="Matches" ref="A1:AC10" totalsRowShown="0">
  <tableColumns count="29">
    <tableColumn id="1" xr3:uid="{117F2AD1-FDDF-4525-802E-816968E8CB81}" name="MatchID"/>
    <tableColumn id="2" xr3:uid="{B4BA5737-F9A4-4F79-AEDE-003DB932D33C}" name="Team1ID"/>
    <tableColumn id="3" xr3:uid="{7BDF1163-ADF6-4A71-8F93-010DB027C0E9}" name="Team2ID"/>
    <tableColumn id="4" xr3:uid="{FC05E6E2-6C81-4D69-B987-C0D6B3638D2E}" name="Team1Goals"/>
    <tableColumn id="5" xr3:uid="{F7480853-4B9D-4EE5-B827-8E94EB7C7987}" name="Team1Behinds"/>
    <tableColumn id="6" xr3:uid="{3C02ACC1-5748-4FC9-B2A6-24C6B82A9DC5}" name="Team2Goals"/>
    <tableColumn id="7" xr3:uid="{6A84B196-9B5D-442A-84B6-00C57C7A1D25}" name="Team2Behinds"/>
    <tableColumn id="8" xr3:uid="{E4871975-1210-49C6-912C-2C19A3CC5ED6}" name="StartTime" dataDxfId="155"/>
    <tableColumn id="9" xr3:uid="{7C18968D-C87E-4B03-B41F-E02E54D84926}" name="RoundNum"/>
    <tableColumn id="10" xr3:uid="{6D31562E-6A04-4B92-ABCD-88BB0A7FBE6E}" name="SubRound"/>
    <tableColumn id="11" xr3:uid="{3C0B5F2C-7C7C-4984-9743-9E510CC3F665}" name="VenueID"/>
    <tableColumn id="12" xr3:uid="{49C8AAAD-C6F7-436E-BECA-D47B7AE096A0}" name="Quarter"/>
    <tableColumn id="13" xr3:uid="{7121D8B9-56FB-4E27-BFD5-4C04FB71F634}" name="IsGame1"/>
    <tableColumn id="14" xr3:uid="{DB2B1AB3-23E1-4B40-A4A9-F3CBE0DCA0EC}" name="MatchYear" dataDxfId="154"/>
    <tableColumn id="15" xr3:uid="{33461941-5156-4A92-99C5-2C90A0B32281}" name="TVNetwork" dataDxfId="153"/>
    <tableColumn id="16" xr3:uid="{47125B96-3746-4F61-82B3-BE5B2467CD73}" name="Comments" dataDxfId="152"/>
    <tableColumn id="17" xr3:uid="{787D9974-E9AB-4BB1-A303-E43D5B7E17A6}" name="DefaultPowerScore"/>
    <tableColumn id="18" xr3:uid="{E1D363ED-6AEA-408B-A5E0-E413536C8E05}" name="Teams.1.TeamName" dataDxfId="151"/>
    <tableColumn id="19" xr3:uid="{696DB184-A881-477C-84CA-4536CD7C4CE1}" name="Teams.1.TeamNickName" dataDxfId="150"/>
    <tableColumn id="20" xr3:uid="{6C35C582-30AE-4FDF-8007-34A7CFC01ABD}" name="Teams.1.TeamAbbrev" dataDxfId="149"/>
    <tableColumn id="21" xr3:uid="{39AB202E-844F-4338-B26B-5A8AB25BB281}" name="Teams.2.TeamName" dataDxfId="148"/>
    <tableColumn id="22" xr3:uid="{AA7C717B-6943-4D7E-A3E5-2B51A914977A}" name="Teams.2.TeamNickName" dataDxfId="147"/>
    <tableColumn id="23" xr3:uid="{BABC0CA7-0F65-4CD9-A382-85369F3E3197}" name="Teams.2.TeamAbbrev" dataDxfId="146"/>
    <tableColumn id="24" xr3:uid="{975416FD-9F31-44AB-821B-8184185BB6E7}" name="Team1Score"/>
    <tableColumn id="25" xr3:uid="{8AB473CB-F1C0-4070-8F83-C6F70800250D}" name="Team2Score"/>
    <tableColumn id="26" xr3:uid="{70280A74-050E-414F-9D8E-682B82B689DD}" name="Loser"/>
    <tableColumn id="27" xr3:uid="{971EF8EE-B37B-4514-8CF2-936952FCD4A7}" name="Winner"/>
    <tableColumn id="28" xr3:uid="{33C97A02-4DC2-4377-8856-9867CC775412}" name="Draw"/>
    <tableColumn id="29" xr3:uid="{BDB49131-A6FD-4764-A020-301DB54DA354}" name="WinnerTeamID"/>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AEB9BE3-ED6D-4ACA-BCBD-1C8F8D80310B}" name="TeamLadderPositions" displayName="TeamLadderPositions" ref="A1:E27" totalsRowShown="0">
  <autoFilter ref="A1:E27" xr:uid="{CAEB9BE3-ED6D-4ACA-BCBD-1C8F8D80310B}"/>
  <tableColumns count="5">
    <tableColumn id="1" xr3:uid="{B0BFBD2D-E795-4AC6-8B27-AC5F16BE711F}" name="TeamLadderID"/>
    <tableColumn id="2" xr3:uid="{854A216D-F05A-47B4-956A-2E65D4DC876B}" name="TeamID"/>
    <tableColumn id="3" xr3:uid="{9E80EB54-2A89-49FC-92E5-F5FC8669B37E}" name="RoundNum"/>
    <tableColumn id="4" xr3:uid="{652B0424-05BD-40A9-89B0-93AAA22D6780}" name="LadderPos"/>
    <tableColumn id="5" xr3:uid="{A50247AD-9198-4C71-B1D3-DB210F7EA886}" name="CompetitionPoints"/>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238EA69-CF9B-4A90-B993-2E2240CE9895}" name="zInvalidWildcards" displayName="zInvalidWildcards" ref="A1:F2" insertRow="1" totalsRowShown="0">
  <autoFilter ref="A1:F2" xr:uid="{9238EA69-CF9B-4A90-B993-2E2240CE9895}"/>
  <tableColumns count="6">
    <tableColumn id="1" xr3:uid="{DAAA5E01-A319-49E4-9EEE-8761DAABAD09}" name="TipperID"/>
    <tableColumn id="2" xr3:uid="{B77DA7C4-E074-4F0E-97D9-78F3ED127FFD}" name="FirstName"/>
    <tableColumn id="3" xr3:uid="{C945A197-8EAC-476C-A4CE-94A536826A53}" name="Surname"/>
    <tableColumn id="4" xr3:uid="{BCD6F477-1F72-4997-9D39-7A40740431B5}" name="RoundNum"/>
    <tableColumn id="5" xr3:uid="{F10F9199-251A-4A6B-9251-54FFAD6B859D}" name="Wildcard"/>
    <tableColumn id="6" xr3:uid="{DABBEB1B-C09E-4130-BCBB-C4A865FF902F}" name="DateTimeEntered" dataDxfId="14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10" dT="2023-04-10T10:38:17.85" personId="{8773ED8B-D31F-46C0-B586-7A011C160A1B}" id="{5985AD1D-4BFA-4165-8C47-06BD4C38D769}">
    <text>Bold text = Wildcard this round
Grey text = Wildcard earlier in the year</text>
  </threadedComment>
  <threadedComment ref="AD10" dT="2022-04-05T03:03:01.84" personId="{8773ED8B-D31F-46C0-B586-7A011C160A1B}" id="{14E8C13D-922C-420D-89C7-74FD46F05AAB}">
    <text>Blue = Backed their team,
Yellow = Ducked their team,
Bold = their team won</text>
  </threadedComment>
</ThreadedComments>
</file>

<file path=xl/threadedComments/threadedComment2.xml><?xml version="1.0" encoding="utf-8"?>
<ThreadedComments xmlns="http://schemas.microsoft.com/office/spreadsheetml/2018/threadedcomments" xmlns:x="http://schemas.openxmlformats.org/spreadsheetml/2006/main">
  <threadedComment ref="U9" dT="2022-04-05T03:03:01.84" personId="{8773ED8B-D31F-46C0-B586-7A011C160A1B}" id="{FE3C3AD9-70D9-4221-9CF5-AE2CC9927622}">
    <text>Blue = Backed their team,
Yellow = Ducked their team,
Bold = their team won</text>
  </threadedComment>
</ThreadedComments>
</file>

<file path=xl/threadedComments/threadedComment3.xml><?xml version="1.0" encoding="utf-8"?>
<ThreadedComments xmlns="http://schemas.microsoft.com/office/spreadsheetml/2018/threadedcomments" xmlns:x="http://schemas.openxmlformats.org/spreadsheetml/2006/main">
  <threadedComment ref="AI13" dT="2022-04-05T03:03:01.84" personId="{8773ED8B-D31F-46C0-B586-7A011C160A1B}" id="{1DEF924F-655F-42C9-88F1-A483482ACABA}">
    <text>Blue = Backed their team,
Yellow = Ducked their team,
Bold = their team won</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7.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646C1-4DCB-4EBA-BC05-FCF7E78BA11F}">
  <sheetPr codeName="Sheet21">
    <tabColor theme="9" tint="0.59999389629810485"/>
    <pageSetUpPr fitToPage="1"/>
  </sheetPr>
  <dimension ref="A1:AO242"/>
  <sheetViews>
    <sheetView tabSelected="1" topLeftCell="L5" workbookViewId="0">
      <pane ySplit="6" topLeftCell="A11" activePane="bottomLeft" state="frozen"/>
      <selection activeCell="L5" sqref="L5"/>
      <selection pane="bottomLeft" activeCell="A5" sqref="A5:AO5"/>
    </sheetView>
  </sheetViews>
  <sheetFormatPr defaultColWidth="9.1796875" defaultRowHeight="14.5" outlineLevelRow="1" outlineLevelCol="1" x14ac:dyDescent="0.35"/>
  <cols>
    <col min="1" max="1" width="9.1796875" style="6" hidden="1" customWidth="1" outlineLevel="1"/>
    <col min="2" max="9" width="9.1796875" hidden="1" customWidth="1" outlineLevel="1"/>
    <col min="10" max="11" width="9.1796875" style="6" hidden="1" customWidth="1" outlineLevel="1"/>
    <col min="12" max="12" width="6.7265625" style="7" bestFit="1" customWidth="1" collapsed="1"/>
    <col min="13" max="13" width="5.81640625" style="7" customWidth="1"/>
    <col min="14" max="14" width="22.54296875" style="6" customWidth="1"/>
    <col min="15" max="15" width="8.81640625" style="25" bestFit="1" customWidth="1"/>
    <col min="16" max="16" width="10.1796875" style="25" bestFit="1" customWidth="1"/>
    <col min="17" max="17" width="9.26953125" style="25" bestFit="1" customWidth="1"/>
    <col min="18" max="18" width="9.26953125" style="26" bestFit="1" customWidth="1"/>
    <col min="19" max="20" width="4.26953125" style="7" bestFit="1" customWidth="1"/>
    <col min="21" max="21" width="4.54296875" style="7" customWidth="1"/>
    <col min="22" max="22" width="16.54296875" style="6" hidden="1" customWidth="1" outlineLevel="1"/>
    <col min="23" max="23" width="9.1796875" style="6" hidden="1" customWidth="1" outlineLevel="1"/>
    <col min="24" max="24" width="9.26953125" style="74" bestFit="1" customWidth="1" collapsed="1"/>
    <col min="25" max="26" width="9.1796875" style="6" hidden="1" customWidth="1" outlineLevel="1"/>
    <col min="27" max="27" width="8.7265625" style="7" bestFit="1" customWidth="1" collapsed="1"/>
    <col min="28" max="28" width="9.1796875" style="6" hidden="1" customWidth="1" outlineLevel="1"/>
    <col min="29" max="29" width="9.81640625" style="25" bestFit="1" customWidth="1" collapsed="1"/>
    <col min="30" max="30" width="11.1796875" style="7" customWidth="1"/>
    <col min="31" max="32" width="9.1796875" style="7" hidden="1" customWidth="1" outlineLevel="1"/>
    <col min="33" max="33" width="7.54296875" style="7" customWidth="1" collapsed="1"/>
    <col min="34" max="41" width="7.54296875" style="7" customWidth="1"/>
    <col min="42" max="16384" width="9.1796875" style="6"/>
  </cols>
  <sheetData>
    <row r="1" spans="1:41" hidden="1" outlineLevel="1" x14ac:dyDescent="0.35">
      <c r="B1" s="6"/>
      <c r="C1" s="6"/>
      <c r="D1" s="6"/>
      <c r="E1" s="6"/>
      <c r="F1" s="6"/>
      <c r="G1" s="6"/>
      <c r="H1" s="6"/>
      <c r="I1" s="6"/>
      <c r="AG1" s="7" t="s">
        <v>705</v>
      </c>
      <c r="AH1" s="7" t="s">
        <v>693</v>
      </c>
      <c r="AI1" s="7" t="s">
        <v>709</v>
      </c>
      <c r="AJ1" s="7" t="s">
        <v>739</v>
      </c>
      <c r="AK1" s="7" t="s">
        <v>697</v>
      </c>
      <c r="AL1" s="7" t="s">
        <v>735</v>
      </c>
      <c r="AM1" s="7" t="s">
        <v>732</v>
      </c>
      <c r="AN1" s="7" t="s">
        <v>677</v>
      </c>
      <c r="AO1" s="7" t="s">
        <v>685</v>
      </c>
    </row>
    <row r="2" spans="1:41" s="62" customFormat="1" hidden="1" outlineLevel="1" x14ac:dyDescent="0.35">
      <c r="A2" s="62">
        <v>8</v>
      </c>
      <c r="B2" s="62">
        <v>1</v>
      </c>
      <c r="C2" s="62">
        <v>6</v>
      </c>
      <c r="D2" s="62" t="b">
        <v>0</v>
      </c>
      <c r="E2" s="62">
        <v>0</v>
      </c>
      <c r="F2" s="62">
        <v>238</v>
      </c>
      <c r="L2" s="146"/>
      <c r="M2" s="146"/>
      <c r="O2" s="147"/>
      <c r="P2" s="147"/>
      <c r="Q2" s="147"/>
      <c r="R2" s="148"/>
      <c r="S2" s="146"/>
      <c r="T2" s="146"/>
      <c r="U2" s="146"/>
      <c r="X2" s="149"/>
      <c r="AA2" s="146"/>
      <c r="AC2" s="147"/>
      <c r="AD2" s="146"/>
      <c r="AE2" s="146"/>
      <c r="AF2" s="146"/>
      <c r="AG2" s="146">
        <v>2552</v>
      </c>
      <c r="AH2" s="146">
        <v>2553</v>
      </c>
      <c r="AI2" s="146">
        <v>2554</v>
      </c>
      <c r="AJ2" s="146">
        <v>2555</v>
      </c>
      <c r="AK2" s="146">
        <v>2556</v>
      </c>
      <c r="AL2" s="146">
        <v>2557</v>
      </c>
      <c r="AM2" s="146">
        <v>2558</v>
      </c>
      <c r="AN2" s="146">
        <v>2559</v>
      </c>
      <c r="AO2" s="146">
        <v>2560</v>
      </c>
    </row>
    <row r="3" spans="1:41" s="62" customFormat="1" hidden="1" outlineLevel="1" x14ac:dyDescent="0.35">
      <c r="A3" s="62" t="s">
        <v>1676</v>
      </c>
      <c r="L3" s="146"/>
      <c r="M3" s="146"/>
      <c r="O3" s="147"/>
      <c r="P3" s="147"/>
      <c r="Q3" s="147"/>
      <c r="R3" s="148"/>
      <c r="S3" s="146"/>
      <c r="T3" s="146"/>
      <c r="U3" s="146"/>
      <c r="X3" s="149"/>
      <c r="AA3" s="146"/>
      <c r="AC3" s="147"/>
      <c r="AD3" s="146"/>
      <c r="AE3" s="146"/>
      <c r="AF3" s="146"/>
      <c r="AG3" s="146"/>
      <c r="AH3" s="146"/>
      <c r="AI3" s="146"/>
      <c r="AJ3" s="146"/>
      <c r="AK3" s="146"/>
      <c r="AL3" s="146"/>
      <c r="AM3" s="146"/>
      <c r="AN3" s="146"/>
      <c r="AO3" s="146"/>
    </row>
    <row r="4" spans="1:41" s="62" customFormat="1" hidden="1" outlineLevel="1" x14ac:dyDescent="0.35">
      <c r="A4" s="62" t="s">
        <v>1676</v>
      </c>
      <c r="B4" s="106"/>
      <c r="C4" s="106"/>
      <c r="D4" s="106"/>
      <c r="E4" s="106"/>
      <c r="F4" s="106"/>
      <c r="G4" s="106"/>
      <c r="H4" s="106"/>
      <c r="I4" s="106"/>
      <c r="J4" s="106"/>
      <c r="K4" s="106"/>
      <c r="L4" s="106"/>
      <c r="M4" s="106"/>
      <c r="N4" s="150"/>
      <c r="O4" s="106"/>
      <c r="P4" s="151"/>
      <c r="Q4" s="151"/>
      <c r="R4" s="151"/>
      <c r="S4" s="151"/>
      <c r="T4" s="151"/>
      <c r="U4" s="151"/>
      <c r="V4" s="106"/>
      <c r="W4" s="106"/>
      <c r="X4" s="152"/>
      <c r="Y4" s="106"/>
      <c r="Z4" s="106"/>
      <c r="AA4" s="106"/>
      <c r="AB4" s="106"/>
      <c r="AC4" s="152"/>
      <c r="AD4" s="146"/>
      <c r="AE4" s="146"/>
      <c r="AF4" s="146"/>
      <c r="AG4" s="146"/>
      <c r="AH4" s="146"/>
      <c r="AI4" s="146"/>
      <c r="AJ4" s="146"/>
      <c r="AK4" s="146"/>
      <c r="AL4" s="146"/>
      <c r="AM4" s="146"/>
      <c r="AN4" s="146"/>
      <c r="AO4" s="146"/>
    </row>
    <row r="5" spans="1:41" ht="21" customHeight="1" collapsed="1" x14ac:dyDescent="0.45">
      <c r="A5" s="188" t="s">
        <v>1677</v>
      </c>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row>
    <row r="6" spans="1:41" ht="15.5" x14ac:dyDescent="0.35">
      <c r="B6" s="6"/>
      <c r="C6" s="6"/>
      <c r="D6" s="6"/>
      <c r="E6" s="6"/>
      <c r="F6" s="6"/>
      <c r="G6" s="6"/>
      <c r="H6" s="6"/>
      <c r="I6" s="6"/>
      <c r="L6" s="80"/>
      <c r="M6" s="80"/>
      <c r="N6" s="90" t="s">
        <v>1678</v>
      </c>
      <c r="O6" s="111"/>
      <c r="P6" s="111"/>
      <c r="Q6" s="112"/>
      <c r="R6" s="7"/>
      <c r="AA6" s="6"/>
    </row>
    <row r="7" spans="1:41" ht="15.5" x14ac:dyDescent="0.35">
      <c r="B7" s="6"/>
      <c r="C7" s="6"/>
      <c r="D7" s="6"/>
      <c r="E7" s="6"/>
      <c r="F7" s="6"/>
      <c r="G7" s="6"/>
      <c r="H7" s="6"/>
      <c r="I7" s="6"/>
      <c r="L7" s="80"/>
      <c r="M7" s="80"/>
      <c r="N7" s="19" t="s">
        <v>1676</v>
      </c>
      <c r="O7" s="27"/>
      <c r="P7" s="27"/>
      <c r="Q7" s="28"/>
      <c r="R7" s="7"/>
      <c r="AA7" s="6"/>
    </row>
    <row r="8" spans="1:41" ht="15.5" x14ac:dyDescent="0.35">
      <c r="B8" s="6"/>
      <c r="C8" s="6"/>
      <c r="D8" s="6"/>
      <c r="E8" s="6"/>
      <c r="F8" s="6"/>
      <c r="G8" s="6"/>
      <c r="H8" s="6"/>
      <c r="I8" s="6"/>
      <c r="N8" s="81"/>
      <c r="O8" s="7"/>
      <c r="P8" s="7"/>
      <c r="Q8" s="7"/>
      <c r="R8" s="7"/>
      <c r="AA8" s="6"/>
    </row>
    <row r="9" spans="1:41" hidden="1" outlineLevel="1" x14ac:dyDescent="0.35">
      <c r="A9" s="16"/>
      <c r="B9" s="16"/>
      <c r="C9" s="16"/>
      <c r="D9" s="16"/>
      <c r="E9" s="16"/>
      <c r="F9" s="16"/>
      <c r="G9" s="16"/>
      <c r="H9" s="16"/>
      <c r="I9" s="16"/>
      <c r="J9" s="16"/>
      <c r="K9" s="16"/>
      <c r="L9" s="16"/>
      <c r="M9" s="16"/>
      <c r="N9" s="17"/>
      <c r="O9" s="16"/>
      <c r="P9" s="18"/>
      <c r="Q9" s="18"/>
      <c r="R9" s="18"/>
      <c r="S9" s="18"/>
      <c r="T9" s="18"/>
      <c r="U9" s="18"/>
      <c r="V9" s="16"/>
      <c r="W9" s="16"/>
      <c r="X9" s="75"/>
      <c r="Y9" s="16"/>
      <c r="Z9" s="16"/>
      <c r="AA9" s="16"/>
      <c r="AB9" s="16"/>
      <c r="AC9" s="75"/>
    </row>
    <row r="10" spans="1:41" s="9" customFormat="1" ht="52.5" collapsed="1" x14ac:dyDescent="0.35">
      <c r="A10" s="8" t="s">
        <v>1192</v>
      </c>
      <c r="B10" s="8" t="s">
        <v>18</v>
      </c>
      <c r="C10" s="8" t="s">
        <v>19</v>
      </c>
      <c r="D10" s="8" t="s">
        <v>20</v>
      </c>
      <c r="E10" s="8" t="s">
        <v>21</v>
      </c>
      <c r="F10" s="8" t="s">
        <v>22</v>
      </c>
      <c r="G10" s="8" t="s">
        <v>23</v>
      </c>
      <c r="H10" s="8" t="s">
        <v>24</v>
      </c>
      <c r="I10" s="8" t="s">
        <v>74</v>
      </c>
      <c r="J10" s="8" t="s">
        <v>25</v>
      </c>
      <c r="K10" s="8"/>
      <c r="L10" s="82" t="s">
        <v>26</v>
      </c>
      <c r="M10" s="88"/>
      <c r="N10" s="83" t="s">
        <v>27</v>
      </c>
      <c r="O10" s="84" t="s">
        <v>28</v>
      </c>
      <c r="P10" s="84" t="s">
        <v>29</v>
      </c>
      <c r="Q10" s="84" t="s">
        <v>30</v>
      </c>
      <c r="R10" s="85" t="s">
        <v>12</v>
      </c>
      <c r="S10" s="86" t="s">
        <v>8</v>
      </c>
      <c r="T10" s="86" t="s">
        <v>9</v>
      </c>
      <c r="U10" s="86" t="s">
        <v>7</v>
      </c>
      <c r="V10" s="153" t="s">
        <v>31</v>
      </c>
      <c r="W10" s="153" t="s">
        <v>32</v>
      </c>
      <c r="X10" s="87" t="s">
        <v>33</v>
      </c>
      <c r="Y10" s="153" t="s">
        <v>34</v>
      </c>
      <c r="Z10" s="153" t="s">
        <v>35</v>
      </c>
      <c r="AA10" s="88" t="s">
        <v>36</v>
      </c>
      <c r="AB10" s="153" t="s">
        <v>37</v>
      </c>
      <c r="AC10" s="84" t="s">
        <v>38</v>
      </c>
      <c r="AD10" s="88" t="s">
        <v>39</v>
      </c>
      <c r="AE10" s="159" t="s">
        <v>40</v>
      </c>
      <c r="AF10" s="159" t="s">
        <v>41</v>
      </c>
      <c r="AG10" s="88" t="s">
        <v>1385</v>
      </c>
      <c r="AH10" s="88" t="s">
        <v>1386</v>
      </c>
      <c r="AI10" s="88" t="s">
        <v>1387</v>
      </c>
      <c r="AJ10" s="88" t="s">
        <v>1388</v>
      </c>
      <c r="AK10" s="88" t="s">
        <v>1389</v>
      </c>
      <c r="AL10" s="88" t="s">
        <v>1390</v>
      </c>
      <c r="AM10" s="88" t="s">
        <v>1391</v>
      </c>
      <c r="AN10" s="88" t="s">
        <v>1392</v>
      </c>
      <c r="AO10" s="89" t="s">
        <v>1393</v>
      </c>
    </row>
    <row r="11" spans="1:41" x14ac:dyDescent="0.35">
      <c r="A11" s="10">
        <v>238</v>
      </c>
      <c r="B11" s="10" t="b">
        <v>1</v>
      </c>
      <c r="C11" s="10" t="b">
        <v>1</v>
      </c>
      <c r="D11" s="10" t="b">
        <v>1</v>
      </c>
      <c r="E11" s="10">
        <v>31</v>
      </c>
      <c r="F11" s="10">
        <v>-30</v>
      </c>
      <c r="G11" s="10">
        <v>1</v>
      </c>
      <c r="H11" s="10" t="b">
        <v>1</v>
      </c>
      <c r="I11" s="10" t="b">
        <v>1</v>
      </c>
      <c r="J11" s="10">
        <v>1</v>
      </c>
      <c r="K11" s="10"/>
      <c r="L11" s="22">
        <v>1</v>
      </c>
      <c r="M11" s="98" t="s">
        <v>1679</v>
      </c>
      <c r="N11" s="10" t="s">
        <v>1369</v>
      </c>
      <c r="O11" s="20">
        <v>9</v>
      </c>
      <c r="P11" s="20">
        <v>9</v>
      </c>
      <c r="Q11" s="20">
        <v>20</v>
      </c>
      <c r="R11" s="29">
        <v>0.84615384615384615</v>
      </c>
      <c r="S11" s="20" t="s">
        <v>1394</v>
      </c>
      <c r="T11" s="20" t="s">
        <v>1395</v>
      </c>
      <c r="U11" s="20" t="s">
        <v>1406</v>
      </c>
      <c r="V11" s="155">
        <v>1559115494</v>
      </c>
      <c r="W11" s="156" t="b">
        <v>1</v>
      </c>
      <c r="X11" s="10">
        <v>115</v>
      </c>
      <c r="Y11" s="12" t="b">
        <v>1</v>
      </c>
      <c r="Z11" s="12" t="b">
        <v>0</v>
      </c>
      <c r="AA11" s="14" t="s">
        <v>1</v>
      </c>
      <c r="AB11" s="157" t="b">
        <v>0</v>
      </c>
      <c r="AC11" s="20">
        <v>6</v>
      </c>
      <c r="AD11" s="14" t="s">
        <v>732</v>
      </c>
      <c r="AE11" s="158" t="b">
        <v>1</v>
      </c>
      <c r="AF11" s="158" t="b">
        <v>1</v>
      </c>
      <c r="AG11" s="14" t="s">
        <v>705</v>
      </c>
      <c r="AH11" s="14" t="s">
        <v>693</v>
      </c>
      <c r="AI11" s="14" t="s">
        <v>709</v>
      </c>
      <c r="AJ11" s="14" t="s">
        <v>739</v>
      </c>
      <c r="AK11" s="14" t="s">
        <v>697</v>
      </c>
      <c r="AL11" s="14" t="s">
        <v>735</v>
      </c>
      <c r="AM11" s="14" t="s">
        <v>732</v>
      </c>
      <c r="AN11" s="14" t="s">
        <v>677</v>
      </c>
      <c r="AO11" s="21" t="s">
        <v>685</v>
      </c>
    </row>
    <row r="12" spans="1:41" x14ac:dyDescent="0.35">
      <c r="A12" s="10">
        <v>167</v>
      </c>
      <c r="B12" s="10" t="b">
        <v>1</v>
      </c>
      <c r="C12" s="10" t="b">
        <v>1</v>
      </c>
      <c r="D12" s="10" t="b">
        <v>1</v>
      </c>
      <c r="E12" s="10">
        <v>31</v>
      </c>
      <c r="F12" s="10">
        <v>-29</v>
      </c>
      <c r="G12" s="10">
        <v>1</v>
      </c>
      <c r="H12" s="10" t="b">
        <v>0</v>
      </c>
      <c r="I12" s="10" t="b">
        <v>0</v>
      </c>
      <c r="J12" s="10">
        <v>2</v>
      </c>
      <c r="K12" s="10"/>
      <c r="L12" s="22">
        <v>2</v>
      </c>
      <c r="M12" s="98" t="s">
        <v>1679</v>
      </c>
      <c r="N12" s="10" t="s">
        <v>1486</v>
      </c>
      <c r="O12" s="20">
        <v>7</v>
      </c>
      <c r="P12" s="20">
        <v>7</v>
      </c>
      <c r="Q12" s="20">
        <v>16</v>
      </c>
      <c r="R12" s="29">
        <v>0.69230769230769229</v>
      </c>
      <c r="S12" s="15" t="s">
        <v>1394</v>
      </c>
      <c r="T12" s="15" t="s">
        <v>1395</v>
      </c>
      <c r="U12" s="15" t="s">
        <v>1396</v>
      </c>
      <c r="V12" s="155">
        <v>684012824</v>
      </c>
      <c r="W12" s="155" t="b">
        <v>1</v>
      </c>
      <c r="X12" s="10" t="s">
        <v>1</v>
      </c>
      <c r="Y12" s="10" t="b">
        <v>1</v>
      </c>
      <c r="Z12" s="12" t="b">
        <v>0</v>
      </c>
      <c r="AA12" s="14" t="s">
        <v>1</v>
      </c>
      <c r="AB12" s="157" t="b">
        <v>0</v>
      </c>
      <c r="AC12" s="20">
        <v>5</v>
      </c>
      <c r="AD12" s="14" t="s">
        <v>689</v>
      </c>
      <c r="AE12" s="158" t="b">
        <v>1</v>
      </c>
      <c r="AF12" s="158" t="b">
        <v>0</v>
      </c>
      <c r="AG12" s="14" t="s">
        <v>705</v>
      </c>
      <c r="AH12" s="14" t="s">
        <v>701</v>
      </c>
      <c r="AI12" s="14" t="s">
        <v>709</v>
      </c>
      <c r="AJ12" s="14" t="s">
        <v>739</v>
      </c>
      <c r="AK12" s="14" t="s">
        <v>697</v>
      </c>
      <c r="AL12" s="14" t="s">
        <v>735</v>
      </c>
      <c r="AM12" s="14" t="s">
        <v>732</v>
      </c>
      <c r="AN12" s="14" t="s">
        <v>677</v>
      </c>
      <c r="AO12" s="21" t="s">
        <v>689</v>
      </c>
    </row>
    <row r="13" spans="1:41" x14ac:dyDescent="0.35">
      <c r="A13" s="10">
        <v>45</v>
      </c>
      <c r="B13" s="10" t="b">
        <v>1</v>
      </c>
      <c r="C13" s="10" t="b">
        <v>1</v>
      </c>
      <c r="D13" s="10" t="b">
        <v>1</v>
      </c>
      <c r="E13" s="10">
        <v>31</v>
      </c>
      <c r="F13" s="10">
        <v>-28</v>
      </c>
      <c r="G13" s="10">
        <v>1</v>
      </c>
      <c r="H13" s="10" t="b">
        <v>1</v>
      </c>
      <c r="I13" s="10" t="b">
        <v>0</v>
      </c>
      <c r="J13" s="10">
        <v>3</v>
      </c>
      <c r="K13" s="10"/>
      <c r="L13" s="22">
        <v>3</v>
      </c>
      <c r="M13" s="98" t="s">
        <v>1679</v>
      </c>
      <c r="N13" s="10" t="s">
        <v>1337</v>
      </c>
      <c r="O13" s="20">
        <v>6</v>
      </c>
      <c r="P13" s="20">
        <v>6</v>
      </c>
      <c r="Q13" s="20">
        <v>14</v>
      </c>
      <c r="R13" s="29">
        <v>0.61538461538461542</v>
      </c>
      <c r="S13" s="15" t="s">
        <v>1394</v>
      </c>
      <c r="T13" s="15" t="s">
        <v>1417</v>
      </c>
      <c r="U13" s="15" t="s">
        <v>1396</v>
      </c>
      <c r="V13" s="155">
        <v>1862388304</v>
      </c>
      <c r="W13" s="155" t="b">
        <v>1</v>
      </c>
      <c r="X13" s="10" t="s">
        <v>1</v>
      </c>
      <c r="Y13" s="10" t="b">
        <v>1</v>
      </c>
      <c r="Z13" s="12" t="b">
        <v>1</v>
      </c>
      <c r="AA13" s="14" t="s">
        <v>689</v>
      </c>
      <c r="AB13" s="157" t="b">
        <v>0</v>
      </c>
      <c r="AC13" s="20">
        <v>5</v>
      </c>
      <c r="AD13" s="14" t="s">
        <v>701</v>
      </c>
      <c r="AE13" s="158" t="b">
        <v>1</v>
      </c>
      <c r="AF13" s="158" t="b">
        <v>0</v>
      </c>
      <c r="AG13" s="14" t="s">
        <v>705</v>
      </c>
      <c r="AH13" s="14" t="s">
        <v>701</v>
      </c>
      <c r="AI13" s="14" t="s">
        <v>709</v>
      </c>
      <c r="AJ13" s="14" t="s">
        <v>739</v>
      </c>
      <c r="AK13" s="14" t="s">
        <v>697</v>
      </c>
      <c r="AL13" s="14" t="s">
        <v>735</v>
      </c>
      <c r="AM13" s="14" t="s">
        <v>717</v>
      </c>
      <c r="AN13" s="14" t="s">
        <v>677</v>
      </c>
      <c r="AO13" s="21" t="s">
        <v>689</v>
      </c>
    </row>
    <row r="14" spans="1:41" s="11" customFormat="1" x14ac:dyDescent="0.35">
      <c r="A14" s="10">
        <v>116</v>
      </c>
      <c r="B14" s="10" t="b">
        <v>1</v>
      </c>
      <c r="C14" s="10" t="b">
        <v>0</v>
      </c>
      <c r="D14" s="10" t="b">
        <v>1</v>
      </c>
      <c r="E14" s="10">
        <v>31</v>
      </c>
      <c r="F14" s="10">
        <v>-28</v>
      </c>
      <c r="G14" s="10">
        <v>2</v>
      </c>
      <c r="H14" s="10" t="b">
        <v>1</v>
      </c>
      <c r="I14" s="10" t="b">
        <v>0</v>
      </c>
      <c r="J14" s="10">
        <v>4</v>
      </c>
      <c r="K14" s="10"/>
      <c r="L14" s="22">
        <v>3</v>
      </c>
      <c r="M14" s="98" t="s">
        <v>1679</v>
      </c>
      <c r="N14" s="10" t="s">
        <v>1591</v>
      </c>
      <c r="O14" s="20">
        <v>6</v>
      </c>
      <c r="P14" s="20">
        <v>6</v>
      </c>
      <c r="Q14" s="20">
        <v>14</v>
      </c>
      <c r="R14" s="29">
        <v>0.61538461538461542</v>
      </c>
      <c r="S14" s="15" t="s">
        <v>1394</v>
      </c>
      <c r="T14" s="15" t="s">
        <v>1395</v>
      </c>
      <c r="U14" s="15" t="s">
        <v>1406</v>
      </c>
      <c r="V14" s="155">
        <v>596232577</v>
      </c>
      <c r="W14" s="155" t="b">
        <v>1</v>
      </c>
      <c r="X14" s="10" t="s">
        <v>1</v>
      </c>
      <c r="Y14" s="10" t="b">
        <v>1</v>
      </c>
      <c r="Z14" s="12" t="b">
        <v>0</v>
      </c>
      <c r="AA14" s="14" t="s">
        <v>1</v>
      </c>
      <c r="AB14" s="157" t="b">
        <v>0</v>
      </c>
      <c r="AC14" s="20">
        <v>8</v>
      </c>
      <c r="AD14" s="14" t="s">
        <v>697</v>
      </c>
      <c r="AE14" s="158" t="b">
        <v>1</v>
      </c>
      <c r="AF14" s="158" t="b">
        <v>1</v>
      </c>
      <c r="AG14" s="14" t="s">
        <v>705</v>
      </c>
      <c r="AH14" s="14" t="s">
        <v>701</v>
      </c>
      <c r="AI14" s="14" t="s">
        <v>709</v>
      </c>
      <c r="AJ14" s="14" t="s">
        <v>739</v>
      </c>
      <c r="AK14" s="14" t="s">
        <v>697</v>
      </c>
      <c r="AL14" s="14" t="s">
        <v>735</v>
      </c>
      <c r="AM14" s="14" t="s">
        <v>717</v>
      </c>
      <c r="AN14" s="14" t="s">
        <v>677</v>
      </c>
      <c r="AO14" s="21" t="s">
        <v>689</v>
      </c>
    </row>
    <row r="15" spans="1:41" x14ac:dyDescent="0.35">
      <c r="A15" s="10">
        <v>103</v>
      </c>
      <c r="B15" s="10" t="b">
        <v>1</v>
      </c>
      <c r="C15" s="10" t="b">
        <v>0</v>
      </c>
      <c r="D15" s="10" t="b">
        <v>0</v>
      </c>
      <c r="E15" s="10">
        <v>1</v>
      </c>
      <c r="F15" s="10">
        <v>4</v>
      </c>
      <c r="G15" s="10">
        <v>1</v>
      </c>
      <c r="H15" s="10" t="b">
        <v>0</v>
      </c>
      <c r="I15" s="10" t="b">
        <v>0</v>
      </c>
      <c r="J15" s="10">
        <v>5</v>
      </c>
      <c r="K15" s="10"/>
      <c r="L15" s="22">
        <v>5</v>
      </c>
      <c r="M15" s="98" t="s">
        <v>1</v>
      </c>
      <c r="N15" s="10" t="s">
        <v>1331</v>
      </c>
      <c r="O15" s="20">
        <v>7</v>
      </c>
      <c r="P15" s="20">
        <v>0</v>
      </c>
      <c r="Q15" s="20">
        <v>11</v>
      </c>
      <c r="R15" s="29">
        <v>0.84615384615384615</v>
      </c>
      <c r="S15" s="15" t="s">
        <v>1396</v>
      </c>
      <c r="T15" s="15" t="s">
        <v>1395</v>
      </c>
      <c r="U15" s="15" t="s">
        <v>1396</v>
      </c>
      <c r="V15" s="155">
        <v>1695227405</v>
      </c>
      <c r="W15" s="155" t="b">
        <v>1</v>
      </c>
      <c r="X15" s="10" t="s">
        <v>1</v>
      </c>
      <c r="Y15" s="10" t="b">
        <v>1</v>
      </c>
      <c r="Z15" s="12" t="b">
        <v>1</v>
      </c>
      <c r="AA15" s="14" t="s">
        <v>689</v>
      </c>
      <c r="AB15" s="157" t="b">
        <v>0</v>
      </c>
      <c r="AC15" s="20">
        <v>9</v>
      </c>
      <c r="AD15" s="14" t="s">
        <v>705</v>
      </c>
      <c r="AE15" s="158" t="b">
        <v>1</v>
      </c>
      <c r="AF15" s="158" t="b">
        <v>1</v>
      </c>
      <c r="AG15" s="14" t="s">
        <v>705</v>
      </c>
      <c r="AH15" s="14" t="s">
        <v>693</v>
      </c>
      <c r="AI15" s="14" t="s">
        <v>709</v>
      </c>
      <c r="AJ15" s="14" t="s">
        <v>739</v>
      </c>
      <c r="AK15" s="14" t="s">
        <v>697</v>
      </c>
      <c r="AL15" s="14" t="s">
        <v>735</v>
      </c>
      <c r="AM15" s="14" t="s">
        <v>717</v>
      </c>
      <c r="AN15" s="14" t="s">
        <v>677</v>
      </c>
      <c r="AO15" s="21" t="s">
        <v>689</v>
      </c>
    </row>
    <row r="16" spans="1:41" x14ac:dyDescent="0.35">
      <c r="A16" s="10">
        <v>298</v>
      </c>
      <c r="B16" s="10" t="b">
        <v>1</v>
      </c>
      <c r="C16" s="10" t="b">
        <v>0</v>
      </c>
      <c r="D16" s="10" t="b">
        <v>0</v>
      </c>
      <c r="E16" s="10">
        <v>6</v>
      </c>
      <c r="F16" s="10">
        <v>-1</v>
      </c>
      <c r="G16" s="10">
        <v>2</v>
      </c>
      <c r="H16" s="10" t="b">
        <v>0</v>
      </c>
      <c r="I16" s="10" t="b">
        <v>0</v>
      </c>
      <c r="J16" s="10">
        <v>6</v>
      </c>
      <c r="K16" s="10"/>
      <c r="L16" s="22">
        <v>5</v>
      </c>
      <c r="M16" s="98" t="s">
        <v>1</v>
      </c>
      <c r="N16" s="10" t="s">
        <v>1368</v>
      </c>
      <c r="O16" s="20">
        <v>8</v>
      </c>
      <c r="P16" s="20">
        <v>0</v>
      </c>
      <c r="Q16" s="20">
        <v>11</v>
      </c>
      <c r="R16" s="29">
        <v>0.84615384615384615</v>
      </c>
      <c r="S16" s="15" t="s">
        <v>1394</v>
      </c>
      <c r="T16" s="15" t="s">
        <v>1395</v>
      </c>
      <c r="U16" s="15" t="s">
        <v>1406</v>
      </c>
      <c r="V16" s="155">
        <v>1226381810</v>
      </c>
      <c r="W16" s="155" t="b">
        <v>1</v>
      </c>
      <c r="X16" s="10" t="s">
        <v>1</v>
      </c>
      <c r="Y16" s="10" t="b">
        <v>1</v>
      </c>
      <c r="Z16" s="12" t="b">
        <v>0</v>
      </c>
      <c r="AA16" s="14" t="s">
        <v>1</v>
      </c>
      <c r="AB16" s="157" t="b">
        <v>0</v>
      </c>
      <c r="AC16" s="20">
        <v>6</v>
      </c>
      <c r="AD16" s="14" t="s">
        <v>693</v>
      </c>
      <c r="AE16" s="158" t="b">
        <v>1</v>
      </c>
      <c r="AF16" s="158" t="b">
        <v>1</v>
      </c>
      <c r="AG16" s="14" t="s">
        <v>705</v>
      </c>
      <c r="AH16" s="14" t="s">
        <v>693</v>
      </c>
      <c r="AI16" s="14" t="s">
        <v>709</v>
      </c>
      <c r="AJ16" s="14" t="s">
        <v>739</v>
      </c>
      <c r="AK16" s="14" t="s">
        <v>697</v>
      </c>
      <c r="AL16" s="14" t="s">
        <v>735</v>
      </c>
      <c r="AM16" s="14" t="s">
        <v>732</v>
      </c>
      <c r="AN16" s="14" t="s">
        <v>677</v>
      </c>
      <c r="AO16" s="21" t="s">
        <v>689</v>
      </c>
    </row>
    <row r="17" spans="1:41" x14ac:dyDescent="0.35">
      <c r="A17" s="10">
        <v>123</v>
      </c>
      <c r="B17" s="10" t="b">
        <v>1</v>
      </c>
      <c r="C17" s="10" t="b">
        <v>0</v>
      </c>
      <c r="D17" s="10" t="b">
        <v>0</v>
      </c>
      <c r="E17" s="10">
        <v>1</v>
      </c>
      <c r="F17" s="10">
        <v>4</v>
      </c>
      <c r="G17" s="10">
        <v>3</v>
      </c>
      <c r="H17" s="10" t="b">
        <v>0</v>
      </c>
      <c r="I17" s="10" t="b">
        <v>0</v>
      </c>
      <c r="J17" s="10">
        <v>7</v>
      </c>
      <c r="K17" s="10"/>
      <c r="L17" s="22">
        <v>5</v>
      </c>
      <c r="M17" s="98" t="s">
        <v>1</v>
      </c>
      <c r="N17" s="10" t="s">
        <v>1347</v>
      </c>
      <c r="O17" s="20">
        <v>7</v>
      </c>
      <c r="P17" s="20">
        <v>0</v>
      </c>
      <c r="Q17" s="20">
        <v>11</v>
      </c>
      <c r="R17" s="29">
        <v>0.84615384615384615</v>
      </c>
      <c r="S17" s="15" t="s">
        <v>1394</v>
      </c>
      <c r="T17" s="15" t="s">
        <v>1395</v>
      </c>
      <c r="U17" s="15" t="s">
        <v>1396</v>
      </c>
      <c r="V17" s="155">
        <v>1032412463</v>
      </c>
      <c r="W17" s="155" t="b">
        <v>1</v>
      </c>
      <c r="X17" s="10" t="s">
        <v>1</v>
      </c>
      <c r="Y17" s="10" t="b">
        <v>1</v>
      </c>
      <c r="Z17" s="12" t="b">
        <v>1</v>
      </c>
      <c r="AA17" s="14" t="s">
        <v>677</v>
      </c>
      <c r="AB17" s="157" t="b">
        <v>1</v>
      </c>
      <c r="AC17" s="20">
        <v>7</v>
      </c>
      <c r="AD17" s="14" t="s">
        <v>705</v>
      </c>
      <c r="AE17" s="158" t="b">
        <v>1</v>
      </c>
      <c r="AF17" s="158" t="b">
        <v>1</v>
      </c>
      <c r="AG17" s="14" t="s">
        <v>705</v>
      </c>
      <c r="AH17" s="14" t="s">
        <v>701</v>
      </c>
      <c r="AI17" s="14" t="s">
        <v>709</v>
      </c>
      <c r="AJ17" s="14" t="s">
        <v>739</v>
      </c>
      <c r="AK17" s="14" t="s">
        <v>697</v>
      </c>
      <c r="AL17" s="14" t="s">
        <v>735</v>
      </c>
      <c r="AM17" s="14" t="s">
        <v>732</v>
      </c>
      <c r="AN17" s="14" t="s">
        <v>677</v>
      </c>
      <c r="AO17" s="21" t="s">
        <v>689</v>
      </c>
    </row>
    <row r="18" spans="1:41" x14ac:dyDescent="0.35">
      <c r="A18" s="10">
        <v>318</v>
      </c>
      <c r="B18" s="10" t="b">
        <v>1</v>
      </c>
      <c r="C18" s="10" t="b">
        <v>0</v>
      </c>
      <c r="D18" s="10" t="b">
        <v>0</v>
      </c>
      <c r="E18" s="10">
        <v>6</v>
      </c>
      <c r="F18" s="10">
        <v>-1</v>
      </c>
      <c r="G18" s="10">
        <v>4</v>
      </c>
      <c r="H18" s="10" t="b">
        <v>0</v>
      </c>
      <c r="I18" s="10" t="b">
        <v>0</v>
      </c>
      <c r="J18" s="10">
        <v>8</v>
      </c>
      <c r="K18" s="10"/>
      <c r="L18" s="22">
        <v>5</v>
      </c>
      <c r="M18" s="98" t="s">
        <v>1</v>
      </c>
      <c r="N18" s="10" t="s">
        <v>1370</v>
      </c>
      <c r="O18" s="20">
        <v>8</v>
      </c>
      <c r="P18" s="20">
        <v>0</v>
      </c>
      <c r="Q18" s="20">
        <v>11</v>
      </c>
      <c r="R18" s="29">
        <v>0.84615384615384615</v>
      </c>
      <c r="S18" s="15" t="s">
        <v>1394</v>
      </c>
      <c r="T18" s="15" t="s">
        <v>1</v>
      </c>
      <c r="U18" s="15" t="s">
        <v>1455</v>
      </c>
      <c r="V18" s="155">
        <v>588737698</v>
      </c>
      <c r="W18" s="155" t="b">
        <v>0</v>
      </c>
      <c r="X18" s="10" t="s">
        <v>1</v>
      </c>
      <c r="Y18" s="10" t="b">
        <v>1</v>
      </c>
      <c r="Z18" s="12" t="b">
        <v>0</v>
      </c>
      <c r="AA18" s="14" t="s">
        <v>1</v>
      </c>
      <c r="AB18" s="157" t="b">
        <v>0</v>
      </c>
      <c r="AC18" s="20">
        <v>5</v>
      </c>
      <c r="AD18" s="14" t="s">
        <v>1</v>
      </c>
      <c r="AE18" s="158" t="b">
        <v>0</v>
      </c>
      <c r="AF18" s="158" t="b">
        <v>0</v>
      </c>
      <c r="AG18" s="14" t="s">
        <v>705</v>
      </c>
      <c r="AH18" s="14" t="s">
        <v>701</v>
      </c>
      <c r="AI18" s="14" t="s">
        <v>709</v>
      </c>
      <c r="AJ18" s="14" t="s">
        <v>739</v>
      </c>
      <c r="AK18" s="14" t="s">
        <v>697</v>
      </c>
      <c r="AL18" s="14" t="s">
        <v>735</v>
      </c>
      <c r="AM18" s="14" t="s">
        <v>732</v>
      </c>
      <c r="AN18" s="14" t="s">
        <v>677</v>
      </c>
      <c r="AO18" s="21" t="s">
        <v>685</v>
      </c>
    </row>
    <row r="19" spans="1:41" x14ac:dyDescent="0.35">
      <c r="A19" s="10">
        <v>316</v>
      </c>
      <c r="B19" s="10" t="b">
        <v>1</v>
      </c>
      <c r="C19" s="10" t="b">
        <v>0</v>
      </c>
      <c r="D19" s="10" t="b">
        <v>0</v>
      </c>
      <c r="E19" s="10">
        <v>1</v>
      </c>
      <c r="F19" s="10">
        <v>4</v>
      </c>
      <c r="G19" s="10">
        <v>5</v>
      </c>
      <c r="H19" s="10" t="b">
        <v>0</v>
      </c>
      <c r="I19" s="10" t="b">
        <v>0</v>
      </c>
      <c r="J19" s="10">
        <v>9</v>
      </c>
      <c r="K19" s="10"/>
      <c r="L19" s="22">
        <v>5</v>
      </c>
      <c r="M19" s="98" t="s">
        <v>1</v>
      </c>
      <c r="N19" s="10" t="s">
        <v>1325</v>
      </c>
      <c r="O19" s="20">
        <v>7</v>
      </c>
      <c r="P19" s="20">
        <v>0</v>
      </c>
      <c r="Q19" s="20">
        <v>11</v>
      </c>
      <c r="R19" s="29">
        <v>0.84615384615384615</v>
      </c>
      <c r="S19" s="15" t="s">
        <v>1394</v>
      </c>
      <c r="T19" s="15" t="s">
        <v>1395</v>
      </c>
      <c r="U19" s="15" t="s">
        <v>1455</v>
      </c>
      <c r="V19" s="155">
        <v>435713090</v>
      </c>
      <c r="W19" s="155" t="b">
        <v>1</v>
      </c>
      <c r="X19" s="10" t="s">
        <v>1</v>
      </c>
      <c r="Y19" s="10" t="b">
        <v>1</v>
      </c>
      <c r="Z19" s="12" t="b">
        <v>1</v>
      </c>
      <c r="AA19" s="14" t="s">
        <v>739</v>
      </c>
      <c r="AB19" s="157" t="b">
        <v>1</v>
      </c>
      <c r="AC19" s="20">
        <v>8</v>
      </c>
      <c r="AD19" s="14" t="s">
        <v>705</v>
      </c>
      <c r="AE19" s="158" t="b">
        <v>1</v>
      </c>
      <c r="AF19" s="158" t="b">
        <v>1</v>
      </c>
      <c r="AG19" s="14" t="s">
        <v>705</v>
      </c>
      <c r="AH19" s="14" t="s">
        <v>693</v>
      </c>
      <c r="AI19" s="14" t="s">
        <v>709</v>
      </c>
      <c r="AJ19" s="14" t="s">
        <v>739</v>
      </c>
      <c r="AK19" s="14" t="s">
        <v>725</v>
      </c>
      <c r="AL19" s="14" t="s">
        <v>735</v>
      </c>
      <c r="AM19" s="14" t="s">
        <v>732</v>
      </c>
      <c r="AN19" s="14" t="s">
        <v>677</v>
      </c>
      <c r="AO19" s="21" t="s">
        <v>689</v>
      </c>
    </row>
    <row r="20" spans="1:41" x14ac:dyDescent="0.35">
      <c r="A20" s="10">
        <v>230</v>
      </c>
      <c r="B20" s="10" t="b">
        <v>0</v>
      </c>
      <c r="C20" s="10" t="b">
        <v>0</v>
      </c>
      <c r="D20" s="10" t="b">
        <v>0</v>
      </c>
      <c r="E20" s="10">
        <v>6</v>
      </c>
      <c r="F20" s="10">
        <v>4</v>
      </c>
      <c r="G20" s="10">
        <v>1</v>
      </c>
      <c r="H20" s="10" t="b">
        <v>1</v>
      </c>
      <c r="I20" s="10" t="b">
        <v>0</v>
      </c>
      <c r="J20" s="10">
        <v>10</v>
      </c>
      <c r="K20" s="10"/>
      <c r="L20" s="22">
        <v>10</v>
      </c>
      <c r="M20" s="98" t="s">
        <v>1</v>
      </c>
      <c r="N20" s="10" t="s">
        <v>1373</v>
      </c>
      <c r="O20" s="20">
        <v>7</v>
      </c>
      <c r="P20" s="20">
        <v>0</v>
      </c>
      <c r="Q20" s="20">
        <v>10</v>
      </c>
      <c r="R20" s="29">
        <v>0.76923076923076927</v>
      </c>
      <c r="S20" s="15" t="s">
        <v>1394</v>
      </c>
      <c r="T20" s="15" t="s">
        <v>1395</v>
      </c>
      <c r="U20" s="15" t="s">
        <v>1396</v>
      </c>
      <c r="V20" s="155">
        <v>1645977167</v>
      </c>
      <c r="W20" s="155" t="b">
        <v>1</v>
      </c>
      <c r="X20" s="10" t="s">
        <v>1</v>
      </c>
      <c r="Y20" s="10" t="b">
        <v>1</v>
      </c>
      <c r="Z20" s="12" t="b">
        <v>0</v>
      </c>
      <c r="AA20" s="14" t="s">
        <v>1</v>
      </c>
      <c r="AB20" s="157" t="b">
        <v>0</v>
      </c>
      <c r="AC20" s="20">
        <v>9</v>
      </c>
      <c r="AD20" s="14" t="s">
        <v>709</v>
      </c>
      <c r="AE20" s="158" t="b">
        <v>1</v>
      </c>
      <c r="AF20" s="158" t="b">
        <v>1</v>
      </c>
      <c r="AG20" s="14" t="s">
        <v>705</v>
      </c>
      <c r="AH20" s="14" t="s">
        <v>701</v>
      </c>
      <c r="AI20" s="14" t="s">
        <v>709</v>
      </c>
      <c r="AJ20" s="14" t="s">
        <v>739</v>
      </c>
      <c r="AK20" s="14" t="s">
        <v>697</v>
      </c>
      <c r="AL20" s="14" t="s">
        <v>735</v>
      </c>
      <c r="AM20" s="14" t="s">
        <v>732</v>
      </c>
      <c r="AN20" s="14" t="s">
        <v>677</v>
      </c>
      <c r="AO20" s="21" t="s">
        <v>689</v>
      </c>
    </row>
    <row r="21" spans="1:41" s="11" customFormat="1" x14ac:dyDescent="0.35">
      <c r="A21" s="10">
        <v>171</v>
      </c>
      <c r="B21" s="10" t="b">
        <v>0</v>
      </c>
      <c r="C21" s="10" t="b">
        <v>0</v>
      </c>
      <c r="D21" s="10" t="b">
        <v>0</v>
      </c>
      <c r="E21" s="10">
        <v>6</v>
      </c>
      <c r="F21" s="10">
        <v>4</v>
      </c>
      <c r="G21" s="10">
        <v>2</v>
      </c>
      <c r="H21" s="10" t="b">
        <v>1</v>
      </c>
      <c r="I21" s="10" t="b">
        <v>0</v>
      </c>
      <c r="J21" s="10">
        <v>11</v>
      </c>
      <c r="K21" s="10"/>
      <c r="L21" s="22">
        <v>10</v>
      </c>
      <c r="M21" s="98" t="s">
        <v>1</v>
      </c>
      <c r="N21" s="10" t="s">
        <v>1374</v>
      </c>
      <c r="O21" s="20">
        <v>7</v>
      </c>
      <c r="P21" s="20">
        <v>0</v>
      </c>
      <c r="Q21" s="20">
        <v>10</v>
      </c>
      <c r="R21" s="29">
        <v>0.76923076923076927</v>
      </c>
      <c r="S21" s="15" t="s">
        <v>1394</v>
      </c>
      <c r="T21" s="15" t="s">
        <v>1417</v>
      </c>
      <c r="U21" s="15" t="s">
        <v>1406</v>
      </c>
      <c r="V21" s="155">
        <v>1495808240</v>
      </c>
      <c r="W21" s="155" t="b">
        <v>1</v>
      </c>
      <c r="X21" s="10" t="s">
        <v>1</v>
      </c>
      <c r="Y21" s="10" t="b">
        <v>1</v>
      </c>
      <c r="Z21" s="12" t="b">
        <v>0</v>
      </c>
      <c r="AA21" s="14" t="s">
        <v>1</v>
      </c>
      <c r="AB21" s="157" t="b">
        <v>0</v>
      </c>
      <c r="AC21" s="20">
        <v>5</v>
      </c>
      <c r="AD21" s="14" t="s">
        <v>721</v>
      </c>
      <c r="AE21" s="158" t="b">
        <v>0</v>
      </c>
      <c r="AF21" s="158" t="b">
        <v>0</v>
      </c>
      <c r="AG21" s="14" t="s">
        <v>705</v>
      </c>
      <c r="AH21" s="14" t="s">
        <v>701</v>
      </c>
      <c r="AI21" s="14" t="s">
        <v>709</v>
      </c>
      <c r="AJ21" s="14" t="s">
        <v>739</v>
      </c>
      <c r="AK21" s="14" t="s">
        <v>697</v>
      </c>
      <c r="AL21" s="14" t="s">
        <v>735</v>
      </c>
      <c r="AM21" s="14" t="s">
        <v>732</v>
      </c>
      <c r="AN21" s="14" t="s">
        <v>677</v>
      </c>
      <c r="AO21" s="21" t="s">
        <v>689</v>
      </c>
    </row>
    <row r="22" spans="1:41" x14ac:dyDescent="0.35">
      <c r="A22" s="10">
        <v>270</v>
      </c>
      <c r="B22" s="10" t="b">
        <v>0</v>
      </c>
      <c r="C22" s="10" t="b">
        <v>0</v>
      </c>
      <c r="D22" s="10" t="b">
        <v>0</v>
      </c>
      <c r="E22" s="10">
        <v>6</v>
      </c>
      <c r="F22" s="10">
        <v>4</v>
      </c>
      <c r="G22" s="10">
        <v>3</v>
      </c>
      <c r="H22" s="10" t="b">
        <v>1</v>
      </c>
      <c r="I22" s="10" t="b">
        <v>0</v>
      </c>
      <c r="J22" s="10">
        <v>12</v>
      </c>
      <c r="K22" s="10"/>
      <c r="L22" s="22">
        <v>10</v>
      </c>
      <c r="M22" s="98" t="s">
        <v>1</v>
      </c>
      <c r="N22" s="10" t="s">
        <v>1375</v>
      </c>
      <c r="O22" s="20">
        <v>7</v>
      </c>
      <c r="P22" s="20">
        <v>0</v>
      </c>
      <c r="Q22" s="20">
        <v>10</v>
      </c>
      <c r="R22" s="29">
        <v>0.76923076923076927</v>
      </c>
      <c r="S22" s="15" t="s">
        <v>1</v>
      </c>
      <c r="T22" s="15" t="s">
        <v>1</v>
      </c>
      <c r="U22" s="15" t="s">
        <v>1</v>
      </c>
      <c r="V22" s="155">
        <v>1332474309</v>
      </c>
      <c r="W22" s="155" t="b">
        <v>1</v>
      </c>
      <c r="X22" s="10" t="s">
        <v>1</v>
      </c>
      <c r="Y22" s="10" t="b">
        <v>1</v>
      </c>
      <c r="Z22" s="12" t="b">
        <v>0</v>
      </c>
      <c r="AA22" s="14" t="s">
        <v>1</v>
      </c>
      <c r="AB22" s="157" t="b">
        <v>0</v>
      </c>
      <c r="AC22" s="20">
        <v>7</v>
      </c>
      <c r="AD22" s="14" t="s">
        <v>1</v>
      </c>
      <c r="AE22" s="158" t="b">
        <v>0</v>
      </c>
      <c r="AF22" s="158" t="b">
        <v>0</v>
      </c>
      <c r="AG22" s="14" t="s">
        <v>705</v>
      </c>
      <c r="AH22" s="14" t="s">
        <v>701</v>
      </c>
      <c r="AI22" s="14" t="s">
        <v>709</v>
      </c>
      <c r="AJ22" s="14" t="s">
        <v>739</v>
      </c>
      <c r="AK22" s="14" t="s">
        <v>697</v>
      </c>
      <c r="AL22" s="14" t="s">
        <v>735</v>
      </c>
      <c r="AM22" s="14" t="s">
        <v>732</v>
      </c>
      <c r="AN22" s="14" t="s">
        <v>677</v>
      </c>
      <c r="AO22" s="21" t="s">
        <v>689</v>
      </c>
    </row>
    <row r="23" spans="1:41" x14ac:dyDescent="0.35">
      <c r="A23" s="10">
        <v>34</v>
      </c>
      <c r="B23" s="10" t="b">
        <v>0</v>
      </c>
      <c r="C23" s="10" t="b">
        <v>1</v>
      </c>
      <c r="D23" s="10" t="b">
        <v>0</v>
      </c>
      <c r="E23" s="10">
        <v>6</v>
      </c>
      <c r="F23" s="10">
        <v>4</v>
      </c>
      <c r="G23" s="10">
        <v>4</v>
      </c>
      <c r="H23" s="10" t="b">
        <v>1</v>
      </c>
      <c r="I23" s="10" t="b">
        <v>0</v>
      </c>
      <c r="J23" s="10">
        <v>13</v>
      </c>
      <c r="K23" s="10"/>
      <c r="L23" s="22">
        <v>10</v>
      </c>
      <c r="M23" s="98" t="s">
        <v>1</v>
      </c>
      <c r="N23" s="10" t="s">
        <v>846</v>
      </c>
      <c r="O23" s="20">
        <v>7</v>
      </c>
      <c r="P23" s="20">
        <v>0</v>
      </c>
      <c r="Q23" s="20">
        <v>10</v>
      </c>
      <c r="R23" s="29">
        <v>0.76923076923076927</v>
      </c>
      <c r="S23" s="15" t="s">
        <v>1396</v>
      </c>
      <c r="T23" s="15" t="s">
        <v>1395</v>
      </c>
      <c r="U23" s="15" t="s">
        <v>1406</v>
      </c>
      <c r="V23" s="155">
        <v>968475758</v>
      </c>
      <c r="W23" s="155" t="b">
        <v>1</v>
      </c>
      <c r="X23" s="10" t="s">
        <v>1</v>
      </c>
      <c r="Y23" s="10" t="b">
        <v>1</v>
      </c>
      <c r="Z23" s="12" t="b">
        <v>0</v>
      </c>
      <c r="AA23" s="14" t="s">
        <v>1</v>
      </c>
      <c r="AB23" s="157" t="b">
        <v>0</v>
      </c>
      <c r="AC23" s="20">
        <v>6</v>
      </c>
      <c r="AD23" s="14" t="s">
        <v>705</v>
      </c>
      <c r="AE23" s="158" t="b">
        <v>1</v>
      </c>
      <c r="AF23" s="158" t="b">
        <v>1</v>
      </c>
      <c r="AG23" s="14" t="s">
        <v>705</v>
      </c>
      <c r="AH23" s="14" t="s">
        <v>701</v>
      </c>
      <c r="AI23" s="14" t="s">
        <v>709</v>
      </c>
      <c r="AJ23" s="14" t="s">
        <v>739</v>
      </c>
      <c r="AK23" s="14" t="s">
        <v>697</v>
      </c>
      <c r="AL23" s="14" t="s">
        <v>735</v>
      </c>
      <c r="AM23" s="14" t="s">
        <v>732</v>
      </c>
      <c r="AN23" s="14" t="s">
        <v>677</v>
      </c>
      <c r="AO23" s="21" t="s">
        <v>689</v>
      </c>
    </row>
    <row r="24" spans="1:41" s="11" customFormat="1" x14ac:dyDescent="0.35">
      <c r="A24" s="10">
        <v>287</v>
      </c>
      <c r="B24" s="10" t="b">
        <v>0</v>
      </c>
      <c r="C24" s="10" t="b">
        <v>1</v>
      </c>
      <c r="D24" s="10" t="b">
        <v>0</v>
      </c>
      <c r="E24" s="10">
        <v>31</v>
      </c>
      <c r="F24" s="10">
        <v>-21</v>
      </c>
      <c r="G24" s="10">
        <v>5</v>
      </c>
      <c r="H24" s="10" t="b">
        <v>1</v>
      </c>
      <c r="I24" s="10" t="b">
        <v>0</v>
      </c>
      <c r="J24" s="10">
        <v>14</v>
      </c>
      <c r="K24" s="10"/>
      <c r="L24" s="22">
        <v>10</v>
      </c>
      <c r="M24" s="98" t="s">
        <v>1679</v>
      </c>
      <c r="N24" s="10" t="s">
        <v>1327</v>
      </c>
      <c r="O24" s="20">
        <v>8</v>
      </c>
      <c r="P24" s="20">
        <v>0</v>
      </c>
      <c r="Q24" s="20">
        <v>10</v>
      </c>
      <c r="R24" s="29">
        <v>0.76923076923076927</v>
      </c>
      <c r="S24" s="15" t="s">
        <v>1394</v>
      </c>
      <c r="T24" s="15" t="s">
        <v>1395</v>
      </c>
      <c r="U24" s="15" t="s">
        <v>1396</v>
      </c>
      <c r="V24" s="155">
        <v>802528687</v>
      </c>
      <c r="W24" s="155" t="b">
        <v>1</v>
      </c>
      <c r="X24" s="10" t="s">
        <v>1</v>
      </c>
      <c r="Y24" s="10" t="b">
        <v>1</v>
      </c>
      <c r="Z24" s="12" t="b">
        <v>1</v>
      </c>
      <c r="AA24" s="14" t="s">
        <v>739</v>
      </c>
      <c r="AB24" s="157" t="b">
        <v>1</v>
      </c>
      <c r="AC24" s="20">
        <v>8</v>
      </c>
      <c r="AD24" s="14" t="s">
        <v>705</v>
      </c>
      <c r="AE24" s="158" t="b">
        <v>1</v>
      </c>
      <c r="AF24" s="158" t="b">
        <v>1</v>
      </c>
      <c r="AG24" s="14" t="s">
        <v>705</v>
      </c>
      <c r="AH24" s="14" t="s">
        <v>701</v>
      </c>
      <c r="AI24" s="14" t="s">
        <v>709</v>
      </c>
      <c r="AJ24" s="14" t="s">
        <v>739</v>
      </c>
      <c r="AK24" s="14" t="s">
        <v>697</v>
      </c>
      <c r="AL24" s="14" t="s">
        <v>735</v>
      </c>
      <c r="AM24" s="14" t="s">
        <v>732</v>
      </c>
      <c r="AN24" s="14" t="s">
        <v>677</v>
      </c>
      <c r="AO24" s="21" t="s">
        <v>685</v>
      </c>
    </row>
    <row r="25" spans="1:41" s="11" customFormat="1" x14ac:dyDescent="0.35">
      <c r="A25" s="10">
        <v>235</v>
      </c>
      <c r="B25" s="10" t="b">
        <v>0</v>
      </c>
      <c r="C25" s="10" t="b">
        <v>0</v>
      </c>
      <c r="D25" s="10" t="b">
        <v>0</v>
      </c>
      <c r="E25" s="10">
        <v>31</v>
      </c>
      <c r="F25" s="10">
        <v>-21</v>
      </c>
      <c r="G25" s="10">
        <v>1</v>
      </c>
      <c r="H25" s="10" t="b">
        <v>0</v>
      </c>
      <c r="I25" s="10" t="b">
        <v>0</v>
      </c>
      <c r="J25" s="10">
        <v>15</v>
      </c>
      <c r="K25" s="10"/>
      <c r="L25" s="22">
        <v>10</v>
      </c>
      <c r="M25" s="98" t="s">
        <v>1679</v>
      </c>
      <c r="N25" s="10" t="s">
        <v>1378</v>
      </c>
      <c r="O25" s="20">
        <v>8</v>
      </c>
      <c r="P25" s="20">
        <v>0</v>
      </c>
      <c r="Q25" s="20">
        <v>10</v>
      </c>
      <c r="R25" s="29">
        <v>0.76923076923076927</v>
      </c>
      <c r="S25" s="15" t="s">
        <v>1394</v>
      </c>
      <c r="T25" s="15" t="s">
        <v>1395</v>
      </c>
      <c r="U25" s="15" t="s">
        <v>1406</v>
      </c>
      <c r="V25" s="155">
        <v>782859097</v>
      </c>
      <c r="W25" s="155" t="b">
        <v>1</v>
      </c>
      <c r="X25" s="10" t="s">
        <v>1</v>
      </c>
      <c r="Y25" s="10" t="b">
        <v>1</v>
      </c>
      <c r="Z25" s="12" t="b">
        <v>0</v>
      </c>
      <c r="AA25" s="14" t="s">
        <v>1</v>
      </c>
      <c r="AB25" s="157" t="b">
        <v>0</v>
      </c>
      <c r="AC25" s="20">
        <v>8</v>
      </c>
      <c r="AD25" s="14" t="s">
        <v>732</v>
      </c>
      <c r="AE25" s="158" t="b">
        <v>1</v>
      </c>
      <c r="AF25" s="158" t="b">
        <v>1</v>
      </c>
      <c r="AG25" s="14" t="s">
        <v>705</v>
      </c>
      <c r="AH25" s="14" t="s">
        <v>693</v>
      </c>
      <c r="AI25" s="14" t="s">
        <v>709</v>
      </c>
      <c r="AJ25" s="14" t="s">
        <v>739</v>
      </c>
      <c r="AK25" s="14" t="s">
        <v>697</v>
      </c>
      <c r="AL25" s="14" t="s">
        <v>735</v>
      </c>
      <c r="AM25" s="14" t="s">
        <v>732</v>
      </c>
      <c r="AN25" s="14" t="s">
        <v>677</v>
      </c>
      <c r="AO25" s="21" t="s">
        <v>689</v>
      </c>
    </row>
    <row r="26" spans="1:41" x14ac:dyDescent="0.35">
      <c r="A26" s="10">
        <v>78</v>
      </c>
      <c r="B26" s="10" t="b">
        <v>0</v>
      </c>
      <c r="C26" s="10" t="b">
        <v>1</v>
      </c>
      <c r="D26" s="10" t="b">
        <v>0</v>
      </c>
      <c r="E26" s="10">
        <v>6</v>
      </c>
      <c r="F26" s="10">
        <v>4</v>
      </c>
      <c r="G26" s="10">
        <v>2</v>
      </c>
      <c r="H26" s="10" t="b">
        <v>0</v>
      </c>
      <c r="I26" s="10" t="b">
        <v>0</v>
      </c>
      <c r="J26" s="10">
        <v>16</v>
      </c>
      <c r="K26" s="10"/>
      <c r="L26" s="22">
        <v>10</v>
      </c>
      <c r="M26" s="98" t="s">
        <v>1</v>
      </c>
      <c r="N26" s="10" t="s">
        <v>1371</v>
      </c>
      <c r="O26" s="20">
        <v>7</v>
      </c>
      <c r="P26" s="20">
        <v>0</v>
      </c>
      <c r="Q26" s="20">
        <v>10</v>
      </c>
      <c r="R26" s="29">
        <v>0.76923076923076927</v>
      </c>
      <c r="S26" s="15" t="s">
        <v>1394</v>
      </c>
      <c r="T26" s="15" t="s">
        <v>1395</v>
      </c>
      <c r="U26" s="15" t="s">
        <v>1406</v>
      </c>
      <c r="V26" s="155">
        <v>443199345</v>
      </c>
      <c r="W26" s="155" t="b">
        <v>1</v>
      </c>
      <c r="X26" s="10" t="s">
        <v>1</v>
      </c>
      <c r="Y26" s="10" t="b">
        <v>1</v>
      </c>
      <c r="Z26" s="12" t="b">
        <v>0</v>
      </c>
      <c r="AA26" s="14" t="s">
        <v>1</v>
      </c>
      <c r="AB26" s="157" t="b">
        <v>0</v>
      </c>
      <c r="AC26" s="20">
        <v>5</v>
      </c>
      <c r="AD26" s="14" t="s">
        <v>728</v>
      </c>
      <c r="AE26" s="158" t="b">
        <v>0</v>
      </c>
      <c r="AF26" s="158" t="b">
        <v>0</v>
      </c>
      <c r="AG26" s="14" t="s">
        <v>705</v>
      </c>
      <c r="AH26" s="14" t="s">
        <v>701</v>
      </c>
      <c r="AI26" s="14" t="s">
        <v>709</v>
      </c>
      <c r="AJ26" s="14" t="s">
        <v>739</v>
      </c>
      <c r="AK26" s="14" t="s">
        <v>697</v>
      </c>
      <c r="AL26" s="14" t="s">
        <v>735</v>
      </c>
      <c r="AM26" s="14" t="s">
        <v>732</v>
      </c>
      <c r="AN26" s="14" t="s">
        <v>677</v>
      </c>
      <c r="AO26" s="21" t="s">
        <v>689</v>
      </c>
    </row>
    <row r="27" spans="1:41" s="11" customFormat="1" x14ac:dyDescent="0.35">
      <c r="A27" s="10">
        <v>115</v>
      </c>
      <c r="B27" s="10" t="b">
        <v>0</v>
      </c>
      <c r="C27" s="10" t="b">
        <v>0</v>
      </c>
      <c r="D27" s="10" t="b">
        <v>0</v>
      </c>
      <c r="E27" s="10">
        <v>31</v>
      </c>
      <c r="F27" s="10">
        <v>-21</v>
      </c>
      <c r="G27" s="10">
        <v>3</v>
      </c>
      <c r="H27" s="10" t="b">
        <v>0</v>
      </c>
      <c r="I27" s="10" t="b">
        <v>0</v>
      </c>
      <c r="J27" s="10">
        <v>17</v>
      </c>
      <c r="K27" s="10"/>
      <c r="L27" s="22">
        <v>10</v>
      </c>
      <c r="M27" s="98" t="s">
        <v>1679</v>
      </c>
      <c r="N27" s="10" t="s">
        <v>1372</v>
      </c>
      <c r="O27" s="20">
        <v>8</v>
      </c>
      <c r="P27" s="20">
        <v>0</v>
      </c>
      <c r="Q27" s="20">
        <v>10</v>
      </c>
      <c r="R27" s="29">
        <v>0.76923076923076927</v>
      </c>
      <c r="S27" s="15" t="s">
        <v>1396</v>
      </c>
      <c r="T27" s="15" t="s">
        <v>1417</v>
      </c>
      <c r="U27" s="15" t="s">
        <v>1396</v>
      </c>
      <c r="V27" s="155">
        <v>428074707</v>
      </c>
      <c r="W27" s="155" t="b">
        <v>1</v>
      </c>
      <c r="X27" s="10" t="s">
        <v>1</v>
      </c>
      <c r="Y27" s="10" t="b">
        <v>1</v>
      </c>
      <c r="Z27" s="12" t="b">
        <v>0</v>
      </c>
      <c r="AA27" s="14" t="s">
        <v>1</v>
      </c>
      <c r="AB27" s="157" t="b">
        <v>0</v>
      </c>
      <c r="AC27" s="20">
        <v>5</v>
      </c>
      <c r="AD27" s="14" t="s">
        <v>701</v>
      </c>
      <c r="AE27" s="158" t="b">
        <v>1</v>
      </c>
      <c r="AF27" s="158" t="b">
        <v>0</v>
      </c>
      <c r="AG27" s="14" t="s">
        <v>705</v>
      </c>
      <c r="AH27" s="14" t="s">
        <v>701</v>
      </c>
      <c r="AI27" s="14" t="s">
        <v>709</v>
      </c>
      <c r="AJ27" s="14" t="s">
        <v>739</v>
      </c>
      <c r="AK27" s="14" t="s">
        <v>697</v>
      </c>
      <c r="AL27" s="14" t="s">
        <v>735</v>
      </c>
      <c r="AM27" s="14" t="s">
        <v>732</v>
      </c>
      <c r="AN27" s="14" t="s">
        <v>677</v>
      </c>
      <c r="AO27" s="21" t="s">
        <v>685</v>
      </c>
    </row>
    <row r="28" spans="1:41" x14ac:dyDescent="0.35">
      <c r="A28" s="10">
        <v>17</v>
      </c>
      <c r="B28" s="10" t="b">
        <v>0</v>
      </c>
      <c r="C28" s="10" t="b">
        <v>1</v>
      </c>
      <c r="D28" s="10" t="b">
        <v>0</v>
      </c>
      <c r="E28" s="10">
        <v>6</v>
      </c>
      <c r="F28" s="10">
        <v>4</v>
      </c>
      <c r="G28" s="10">
        <v>4</v>
      </c>
      <c r="H28" s="10" t="b">
        <v>0</v>
      </c>
      <c r="I28" s="10" t="b">
        <v>0</v>
      </c>
      <c r="J28" s="10">
        <v>18</v>
      </c>
      <c r="K28" s="10"/>
      <c r="L28" s="22">
        <v>10</v>
      </c>
      <c r="M28" s="98" t="s">
        <v>1</v>
      </c>
      <c r="N28" s="10" t="s">
        <v>1377</v>
      </c>
      <c r="O28" s="20">
        <v>7</v>
      </c>
      <c r="P28" s="20">
        <v>0</v>
      </c>
      <c r="Q28" s="20">
        <v>10</v>
      </c>
      <c r="R28" s="29">
        <v>0.76923076923076927</v>
      </c>
      <c r="S28" s="15" t="s">
        <v>1394</v>
      </c>
      <c r="T28" s="15" t="s">
        <v>1417</v>
      </c>
      <c r="U28" s="15" t="s">
        <v>1406</v>
      </c>
      <c r="V28" s="155">
        <v>426250991</v>
      </c>
      <c r="W28" s="155" t="b">
        <v>1</v>
      </c>
      <c r="X28" s="10" t="s">
        <v>1</v>
      </c>
      <c r="Y28" s="10" t="b">
        <v>1</v>
      </c>
      <c r="Z28" s="12" t="b">
        <v>0</v>
      </c>
      <c r="AA28" s="14" t="s">
        <v>1</v>
      </c>
      <c r="AB28" s="157" t="b">
        <v>0</v>
      </c>
      <c r="AC28" s="20">
        <v>8</v>
      </c>
      <c r="AD28" s="14" t="s">
        <v>1</v>
      </c>
      <c r="AE28" s="158" t="b">
        <v>0</v>
      </c>
      <c r="AF28" s="158" t="b">
        <v>0</v>
      </c>
      <c r="AG28" s="14" t="s">
        <v>705</v>
      </c>
      <c r="AH28" s="14" t="s">
        <v>701</v>
      </c>
      <c r="AI28" s="14" t="s">
        <v>709</v>
      </c>
      <c r="AJ28" s="14" t="s">
        <v>739</v>
      </c>
      <c r="AK28" s="14" t="s">
        <v>697</v>
      </c>
      <c r="AL28" s="14" t="s">
        <v>735</v>
      </c>
      <c r="AM28" s="14" t="s">
        <v>732</v>
      </c>
      <c r="AN28" s="14" t="s">
        <v>677</v>
      </c>
      <c r="AO28" s="21" t="s">
        <v>689</v>
      </c>
    </row>
    <row r="29" spans="1:41" x14ac:dyDescent="0.35">
      <c r="A29" s="10">
        <v>15</v>
      </c>
      <c r="B29" s="10" t="b">
        <v>0</v>
      </c>
      <c r="C29" s="10" t="b">
        <v>1</v>
      </c>
      <c r="D29" s="10" t="b">
        <v>0</v>
      </c>
      <c r="E29" s="10">
        <v>31</v>
      </c>
      <c r="F29" s="10">
        <v>-21</v>
      </c>
      <c r="G29" s="10">
        <v>5</v>
      </c>
      <c r="H29" s="10" t="b">
        <v>0</v>
      </c>
      <c r="I29" s="10" t="b">
        <v>0</v>
      </c>
      <c r="J29" s="10">
        <v>19</v>
      </c>
      <c r="K29" s="10"/>
      <c r="L29" s="22">
        <v>10</v>
      </c>
      <c r="M29" s="98" t="s">
        <v>1679</v>
      </c>
      <c r="N29" s="10" t="s">
        <v>845</v>
      </c>
      <c r="O29" s="20">
        <v>8</v>
      </c>
      <c r="P29" s="20">
        <v>0</v>
      </c>
      <c r="Q29" s="20">
        <v>10</v>
      </c>
      <c r="R29" s="29">
        <v>0.76923076923076927</v>
      </c>
      <c r="S29" s="15" t="s">
        <v>1394</v>
      </c>
      <c r="T29" s="15" t="s">
        <v>1395</v>
      </c>
      <c r="U29" s="15" t="s">
        <v>1396</v>
      </c>
      <c r="V29" s="155">
        <v>331243213</v>
      </c>
      <c r="W29" s="155" t="b">
        <v>1</v>
      </c>
      <c r="X29" s="10" t="s">
        <v>1</v>
      </c>
      <c r="Y29" s="10" t="b">
        <v>1</v>
      </c>
      <c r="Z29" s="12" t="b">
        <v>0</v>
      </c>
      <c r="AA29" s="14" t="s">
        <v>1</v>
      </c>
      <c r="AB29" s="157" t="b">
        <v>0</v>
      </c>
      <c r="AC29" s="20">
        <v>5</v>
      </c>
      <c r="AD29" s="14" t="s">
        <v>697</v>
      </c>
      <c r="AE29" s="158" t="b">
        <v>1</v>
      </c>
      <c r="AF29" s="158" t="b">
        <v>1</v>
      </c>
      <c r="AG29" s="14" t="s">
        <v>705</v>
      </c>
      <c r="AH29" s="14" t="s">
        <v>701</v>
      </c>
      <c r="AI29" s="14" t="s">
        <v>709</v>
      </c>
      <c r="AJ29" s="14" t="s">
        <v>739</v>
      </c>
      <c r="AK29" s="14" t="s">
        <v>697</v>
      </c>
      <c r="AL29" s="14" t="s">
        <v>735</v>
      </c>
      <c r="AM29" s="14" t="s">
        <v>732</v>
      </c>
      <c r="AN29" s="14" t="s">
        <v>677</v>
      </c>
      <c r="AO29" s="21" t="s">
        <v>685</v>
      </c>
    </row>
    <row r="30" spans="1:41" x14ac:dyDescent="0.35">
      <c r="A30" s="10">
        <v>124</v>
      </c>
      <c r="B30" s="10" t="b">
        <v>0</v>
      </c>
      <c r="C30" s="10" t="b">
        <v>0</v>
      </c>
      <c r="D30" s="10" t="b">
        <v>0</v>
      </c>
      <c r="E30" s="10">
        <v>6</v>
      </c>
      <c r="F30" s="10">
        <v>4</v>
      </c>
      <c r="G30" s="10">
        <v>1</v>
      </c>
      <c r="H30" s="10" t="b">
        <v>1</v>
      </c>
      <c r="I30" s="10" t="b">
        <v>0</v>
      </c>
      <c r="J30" s="10">
        <v>20</v>
      </c>
      <c r="K30" s="10"/>
      <c r="L30" s="22">
        <v>10</v>
      </c>
      <c r="M30" s="98" t="s">
        <v>1</v>
      </c>
      <c r="N30" s="10" t="s">
        <v>1376</v>
      </c>
      <c r="O30" s="20">
        <v>7</v>
      </c>
      <c r="P30" s="20">
        <v>0</v>
      </c>
      <c r="Q30" s="20">
        <v>10</v>
      </c>
      <c r="R30" s="29">
        <v>0.76923076923076927</v>
      </c>
      <c r="S30" s="15" t="s">
        <v>1394</v>
      </c>
      <c r="T30" s="15" t="s">
        <v>1395</v>
      </c>
      <c r="U30" s="15" t="s">
        <v>1406</v>
      </c>
      <c r="V30" s="155">
        <v>299077059</v>
      </c>
      <c r="W30" s="155" t="b">
        <v>1</v>
      </c>
      <c r="X30" s="10" t="s">
        <v>1</v>
      </c>
      <c r="Y30" s="10" t="b">
        <v>1</v>
      </c>
      <c r="Z30" s="12" t="b">
        <v>0</v>
      </c>
      <c r="AA30" s="14" t="s">
        <v>1</v>
      </c>
      <c r="AB30" s="157" t="b">
        <v>0</v>
      </c>
      <c r="AC30" s="20">
        <v>5</v>
      </c>
      <c r="AD30" s="14" t="s">
        <v>725</v>
      </c>
      <c r="AE30" s="158" t="b">
        <v>0</v>
      </c>
      <c r="AF30" s="158" t="b">
        <v>0</v>
      </c>
      <c r="AG30" s="14" t="s">
        <v>705</v>
      </c>
      <c r="AH30" s="14" t="s">
        <v>701</v>
      </c>
      <c r="AI30" s="14" t="s">
        <v>709</v>
      </c>
      <c r="AJ30" s="14" t="s">
        <v>739</v>
      </c>
      <c r="AK30" s="14" t="s">
        <v>697</v>
      </c>
      <c r="AL30" s="14" t="s">
        <v>735</v>
      </c>
      <c r="AM30" s="14" t="s">
        <v>732</v>
      </c>
      <c r="AN30" s="14" t="s">
        <v>677</v>
      </c>
      <c r="AO30" s="21" t="s">
        <v>689</v>
      </c>
    </row>
    <row r="31" spans="1:41" x14ac:dyDescent="0.35">
      <c r="A31" s="10">
        <v>56</v>
      </c>
      <c r="B31" s="10" t="b">
        <v>0</v>
      </c>
      <c r="C31" s="10" t="b">
        <v>0</v>
      </c>
      <c r="D31" s="10" t="b">
        <v>0</v>
      </c>
      <c r="E31" s="10">
        <v>6</v>
      </c>
      <c r="F31" s="10">
        <v>4</v>
      </c>
      <c r="G31" s="10">
        <v>2</v>
      </c>
      <c r="H31" s="10" t="b">
        <v>1</v>
      </c>
      <c r="I31" s="10" t="b">
        <v>0</v>
      </c>
      <c r="J31" s="10">
        <v>21</v>
      </c>
      <c r="K31" s="10"/>
      <c r="L31" s="22">
        <v>10</v>
      </c>
      <c r="M31" s="98" t="s">
        <v>1</v>
      </c>
      <c r="N31" s="10" t="s">
        <v>847</v>
      </c>
      <c r="O31" s="20">
        <v>7</v>
      </c>
      <c r="P31" s="20">
        <v>0</v>
      </c>
      <c r="Q31" s="20">
        <v>10</v>
      </c>
      <c r="R31" s="29">
        <v>0.76923076923076927</v>
      </c>
      <c r="S31" s="15" t="s">
        <v>1394</v>
      </c>
      <c r="T31" s="15" t="s">
        <v>1395</v>
      </c>
      <c r="U31" s="15" t="s">
        <v>1396</v>
      </c>
      <c r="V31" s="155">
        <v>261909205</v>
      </c>
      <c r="W31" s="155" t="b">
        <v>1</v>
      </c>
      <c r="X31" s="10" t="s">
        <v>1</v>
      </c>
      <c r="Y31" s="10" t="b">
        <v>1</v>
      </c>
      <c r="Z31" s="12" t="b">
        <v>0</v>
      </c>
      <c r="AA31" s="14" t="s">
        <v>1</v>
      </c>
      <c r="AB31" s="157" t="b">
        <v>0</v>
      </c>
      <c r="AC31" s="20">
        <v>6</v>
      </c>
      <c r="AD31" s="14" t="s">
        <v>717</v>
      </c>
      <c r="AE31" s="158" t="b">
        <v>0</v>
      </c>
      <c r="AF31" s="158" t="b">
        <v>0</v>
      </c>
      <c r="AG31" s="14" t="s">
        <v>705</v>
      </c>
      <c r="AH31" s="14" t="s">
        <v>701</v>
      </c>
      <c r="AI31" s="14" t="s">
        <v>709</v>
      </c>
      <c r="AJ31" s="14" t="s">
        <v>739</v>
      </c>
      <c r="AK31" s="14" t="s">
        <v>697</v>
      </c>
      <c r="AL31" s="14" t="s">
        <v>735</v>
      </c>
      <c r="AM31" s="14" t="s">
        <v>732</v>
      </c>
      <c r="AN31" s="14" t="s">
        <v>677</v>
      </c>
      <c r="AO31" s="21" t="s">
        <v>689</v>
      </c>
    </row>
    <row r="32" spans="1:41" s="11" customFormat="1" x14ac:dyDescent="0.35">
      <c r="A32" s="10">
        <v>252</v>
      </c>
      <c r="B32" s="10" t="b">
        <v>0</v>
      </c>
      <c r="C32" s="10" t="b">
        <v>1</v>
      </c>
      <c r="D32" s="10" t="b">
        <v>0</v>
      </c>
      <c r="E32" s="10">
        <v>6</v>
      </c>
      <c r="F32" s="10">
        <v>4</v>
      </c>
      <c r="G32" s="10">
        <v>3</v>
      </c>
      <c r="H32" s="10" t="b">
        <v>1</v>
      </c>
      <c r="I32" s="10" t="b">
        <v>0</v>
      </c>
      <c r="J32" s="10">
        <v>22</v>
      </c>
      <c r="K32" s="10"/>
      <c r="L32" s="22">
        <v>10</v>
      </c>
      <c r="M32" s="98" t="s">
        <v>1</v>
      </c>
      <c r="N32" s="10" t="s">
        <v>1379</v>
      </c>
      <c r="O32" s="20">
        <v>7</v>
      </c>
      <c r="P32" s="20">
        <v>0</v>
      </c>
      <c r="Q32" s="20">
        <v>10</v>
      </c>
      <c r="R32" s="29">
        <v>0.76923076923076927</v>
      </c>
      <c r="S32" s="15" t="s">
        <v>1394</v>
      </c>
      <c r="T32" s="15" t="s">
        <v>1395</v>
      </c>
      <c r="U32" s="15" t="s">
        <v>1406</v>
      </c>
      <c r="V32" s="155">
        <v>181627169</v>
      </c>
      <c r="W32" s="155" t="b">
        <v>1</v>
      </c>
      <c r="X32" s="10" t="s">
        <v>1</v>
      </c>
      <c r="Y32" s="10" t="b">
        <v>1</v>
      </c>
      <c r="Z32" s="12" t="b">
        <v>0</v>
      </c>
      <c r="AA32" s="14" t="s">
        <v>1</v>
      </c>
      <c r="AB32" s="157" t="b">
        <v>0</v>
      </c>
      <c r="AC32" s="20">
        <v>8</v>
      </c>
      <c r="AD32" s="14" t="s">
        <v>709</v>
      </c>
      <c r="AE32" s="158" t="b">
        <v>1</v>
      </c>
      <c r="AF32" s="158" t="b">
        <v>1</v>
      </c>
      <c r="AG32" s="14" t="s">
        <v>705</v>
      </c>
      <c r="AH32" s="14" t="s">
        <v>701</v>
      </c>
      <c r="AI32" s="14" t="s">
        <v>709</v>
      </c>
      <c r="AJ32" s="14" t="s">
        <v>739</v>
      </c>
      <c r="AK32" s="14" t="s">
        <v>697</v>
      </c>
      <c r="AL32" s="14" t="s">
        <v>735</v>
      </c>
      <c r="AM32" s="14" t="s">
        <v>732</v>
      </c>
      <c r="AN32" s="14" t="s">
        <v>677</v>
      </c>
      <c r="AO32" s="21" t="s">
        <v>689</v>
      </c>
    </row>
    <row r="33" spans="1:41" x14ac:dyDescent="0.35">
      <c r="A33" s="10">
        <v>317</v>
      </c>
      <c r="B33" s="10" t="b">
        <v>0</v>
      </c>
      <c r="C33" s="10" t="b">
        <v>0</v>
      </c>
      <c r="D33" s="10" t="b">
        <v>0</v>
      </c>
      <c r="E33" s="10">
        <v>31</v>
      </c>
      <c r="F33" s="10">
        <v>-8</v>
      </c>
      <c r="G33" s="10">
        <v>1</v>
      </c>
      <c r="H33" s="10" t="b">
        <v>0</v>
      </c>
      <c r="I33" s="10" t="b">
        <v>0</v>
      </c>
      <c r="J33" s="10">
        <v>23</v>
      </c>
      <c r="K33" s="10"/>
      <c r="L33" s="22">
        <v>23</v>
      </c>
      <c r="M33" s="98" t="s">
        <v>1</v>
      </c>
      <c r="N33" s="10" t="s">
        <v>1454</v>
      </c>
      <c r="O33" s="20">
        <v>7</v>
      </c>
      <c r="P33" s="20">
        <v>0</v>
      </c>
      <c r="Q33" s="20">
        <v>9</v>
      </c>
      <c r="R33" s="29">
        <v>0.69230769230769229</v>
      </c>
      <c r="S33" s="15" t="s">
        <v>1394</v>
      </c>
      <c r="T33" s="15" t="s">
        <v>1417</v>
      </c>
      <c r="U33" s="15" t="s">
        <v>1455</v>
      </c>
      <c r="V33" s="155">
        <v>2074366263</v>
      </c>
      <c r="W33" s="155" t="b">
        <v>1</v>
      </c>
      <c r="X33" s="10" t="s">
        <v>1</v>
      </c>
      <c r="Y33" s="10" t="b">
        <v>1</v>
      </c>
      <c r="Z33" s="12" t="b">
        <v>0</v>
      </c>
      <c r="AA33" s="14" t="s">
        <v>1</v>
      </c>
      <c r="AB33" s="157" t="b">
        <v>0</v>
      </c>
      <c r="AC33" s="20">
        <v>9</v>
      </c>
      <c r="AD33" s="14" t="s">
        <v>693</v>
      </c>
      <c r="AE33" s="158" t="b">
        <v>1</v>
      </c>
      <c r="AF33" s="158" t="b">
        <v>1</v>
      </c>
      <c r="AG33" s="14" t="s">
        <v>705</v>
      </c>
      <c r="AH33" s="14" t="s">
        <v>693</v>
      </c>
      <c r="AI33" s="14" t="s">
        <v>721</v>
      </c>
      <c r="AJ33" s="14" t="s">
        <v>739</v>
      </c>
      <c r="AK33" s="14" t="s">
        <v>697</v>
      </c>
      <c r="AL33" s="14" t="s">
        <v>735</v>
      </c>
      <c r="AM33" s="14" t="s">
        <v>732</v>
      </c>
      <c r="AN33" s="14" t="s">
        <v>677</v>
      </c>
      <c r="AO33" s="21" t="s">
        <v>689</v>
      </c>
    </row>
    <row r="34" spans="1:41" x14ac:dyDescent="0.35">
      <c r="A34" s="10">
        <v>97</v>
      </c>
      <c r="B34" s="10" t="b">
        <v>0</v>
      </c>
      <c r="C34" s="10" t="b">
        <v>0</v>
      </c>
      <c r="D34" s="10" t="b">
        <v>0</v>
      </c>
      <c r="E34" s="10">
        <v>1</v>
      </c>
      <c r="F34" s="10">
        <v>22</v>
      </c>
      <c r="G34" s="10">
        <v>2</v>
      </c>
      <c r="H34" s="10" t="b">
        <v>0</v>
      </c>
      <c r="I34" s="10" t="b">
        <v>0</v>
      </c>
      <c r="J34" s="10">
        <v>24</v>
      </c>
      <c r="K34" s="10"/>
      <c r="L34" s="22">
        <v>23</v>
      </c>
      <c r="M34" s="98" t="s">
        <v>1680</v>
      </c>
      <c r="N34" s="10" t="s">
        <v>1341</v>
      </c>
      <c r="O34" s="20">
        <v>5</v>
      </c>
      <c r="P34" s="20">
        <v>0</v>
      </c>
      <c r="Q34" s="20">
        <v>9</v>
      </c>
      <c r="R34" s="29">
        <v>0.69230769230769229</v>
      </c>
      <c r="S34" s="15" t="s">
        <v>1394</v>
      </c>
      <c r="T34" s="15" t="s">
        <v>1417</v>
      </c>
      <c r="U34" s="15" t="s">
        <v>1396</v>
      </c>
      <c r="V34" s="155">
        <v>2064808806</v>
      </c>
      <c r="W34" s="155" t="b">
        <v>1</v>
      </c>
      <c r="X34" s="10" t="s">
        <v>1</v>
      </c>
      <c r="Y34" s="10" t="b">
        <v>1</v>
      </c>
      <c r="Z34" s="12" t="b">
        <v>1</v>
      </c>
      <c r="AA34" s="14" t="s">
        <v>739</v>
      </c>
      <c r="AB34" s="157" t="b">
        <v>1</v>
      </c>
      <c r="AC34" s="20">
        <v>8</v>
      </c>
      <c r="AD34" s="14" t="s">
        <v>693</v>
      </c>
      <c r="AE34" s="158" t="b">
        <v>1</v>
      </c>
      <c r="AF34" s="158" t="b">
        <v>1</v>
      </c>
      <c r="AG34" s="14" t="s">
        <v>705</v>
      </c>
      <c r="AH34" s="14" t="s">
        <v>693</v>
      </c>
      <c r="AI34" s="14" t="s">
        <v>721</v>
      </c>
      <c r="AJ34" s="14" t="s">
        <v>739</v>
      </c>
      <c r="AK34" s="14" t="s">
        <v>697</v>
      </c>
      <c r="AL34" s="14" t="s">
        <v>673</v>
      </c>
      <c r="AM34" s="14" t="s">
        <v>717</v>
      </c>
      <c r="AN34" s="14" t="s">
        <v>677</v>
      </c>
      <c r="AO34" s="21" t="s">
        <v>689</v>
      </c>
    </row>
    <row r="35" spans="1:41" s="11" customFormat="1" x14ac:dyDescent="0.35">
      <c r="A35" s="10">
        <v>98</v>
      </c>
      <c r="B35" s="10" t="b">
        <v>0</v>
      </c>
      <c r="C35" s="10" t="b">
        <v>0</v>
      </c>
      <c r="D35" s="10" t="b">
        <v>0</v>
      </c>
      <c r="E35" s="10">
        <v>31</v>
      </c>
      <c r="F35" s="10">
        <v>-8</v>
      </c>
      <c r="G35" s="10">
        <v>3</v>
      </c>
      <c r="H35" s="10" t="b">
        <v>0</v>
      </c>
      <c r="I35" s="10" t="b">
        <v>0</v>
      </c>
      <c r="J35" s="10">
        <v>25</v>
      </c>
      <c r="K35" s="10"/>
      <c r="L35" s="22">
        <v>23</v>
      </c>
      <c r="M35" s="98" t="s">
        <v>1</v>
      </c>
      <c r="N35" s="10" t="s">
        <v>1513</v>
      </c>
      <c r="O35" s="20">
        <v>7</v>
      </c>
      <c r="P35" s="20">
        <v>0</v>
      </c>
      <c r="Q35" s="20">
        <v>9</v>
      </c>
      <c r="R35" s="29">
        <v>0.69230769230769229</v>
      </c>
      <c r="S35" s="15" t="s">
        <v>1394</v>
      </c>
      <c r="T35" s="15" t="s">
        <v>1417</v>
      </c>
      <c r="U35" s="15" t="s">
        <v>1406</v>
      </c>
      <c r="V35" s="155">
        <v>2032465327</v>
      </c>
      <c r="W35" s="155" t="b">
        <v>1</v>
      </c>
      <c r="X35" s="10" t="s">
        <v>1</v>
      </c>
      <c r="Y35" s="10" t="b">
        <v>1</v>
      </c>
      <c r="Z35" s="12" t="b">
        <v>0</v>
      </c>
      <c r="AA35" s="14" t="s">
        <v>1</v>
      </c>
      <c r="AB35" s="157" t="b">
        <v>0</v>
      </c>
      <c r="AC35" s="20">
        <v>6</v>
      </c>
      <c r="AD35" s="14" t="s">
        <v>713</v>
      </c>
      <c r="AE35" s="158" t="b">
        <v>0</v>
      </c>
      <c r="AF35" s="158" t="b">
        <v>0</v>
      </c>
      <c r="AG35" s="14" t="s">
        <v>705</v>
      </c>
      <c r="AH35" s="14" t="s">
        <v>701</v>
      </c>
      <c r="AI35" s="14" t="s">
        <v>709</v>
      </c>
      <c r="AJ35" s="14" t="s">
        <v>739</v>
      </c>
      <c r="AK35" s="14" t="s">
        <v>697</v>
      </c>
      <c r="AL35" s="14" t="s">
        <v>735</v>
      </c>
      <c r="AM35" s="14" t="s">
        <v>732</v>
      </c>
      <c r="AN35" s="14" t="s">
        <v>677</v>
      </c>
      <c r="AO35" s="21" t="s">
        <v>689</v>
      </c>
    </row>
    <row r="36" spans="1:41" x14ac:dyDescent="0.35">
      <c r="A36" s="10">
        <v>227</v>
      </c>
      <c r="B36" s="10" t="b">
        <v>0</v>
      </c>
      <c r="C36" s="10" t="b">
        <v>0</v>
      </c>
      <c r="D36" s="10" t="b">
        <v>0</v>
      </c>
      <c r="E36" s="10">
        <v>6</v>
      </c>
      <c r="F36" s="10">
        <v>17</v>
      </c>
      <c r="G36" s="10">
        <v>4</v>
      </c>
      <c r="H36" s="10" t="b">
        <v>0</v>
      </c>
      <c r="I36" s="10" t="b">
        <v>0</v>
      </c>
      <c r="J36" s="10">
        <v>26</v>
      </c>
      <c r="K36" s="10"/>
      <c r="L36" s="22">
        <v>23</v>
      </c>
      <c r="M36" s="98" t="s">
        <v>1681</v>
      </c>
      <c r="N36" s="10" t="s">
        <v>1343</v>
      </c>
      <c r="O36" s="20">
        <v>6</v>
      </c>
      <c r="P36" s="20">
        <v>0</v>
      </c>
      <c r="Q36" s="20">
        <v>9</v>
      </c>
      <c r="R36" s="29">
        <v>0.69230769230769229</v>
      </c>
      <c r="S36" s="15" t="s">
        <v>1394</v>
      </c>
      <c r="T36" s="15" t="s">
        <v>1395</v>
      </c>
      <c r="U36" s="15" t="s">
        <v>1396</v>
      </c>
      <c r="V36" s="155">
        <v>1960191161</v>
      </c>
      <c r="W36" s="155" t="b">
        <v>1</v>
      </c>
      <c r="X36" s="10" t="s">
        <v>1</v>
      </c>
      <c r="Y36" s="10" t="b">
        <v>1</v>
      </c>
      <c r="Z36" s="12" t="b">
        <v>1</v>
      </c>
      <c r="AA36" s="14" t="s">
        <v>677</v>
      </c>
      <c r="AB36" s="157" t="b">
        <v>1</v>
      </c>
      <c r="AC36" s="20">
        <v>5</v>
      </c>
      <c r="AD36" s="14" t="s">
        <v>705</v>
      </c>
      <c r="AE36" s="158" t="b">
        <v>1</v>
      </c>
      <c r="AF36" s="158" t="b">
        <v>1</v>
      </c>
      <c r="AG36" s="14" t="s">
        <v>705</v>
      </c>
      <c r="AH36" s="14" t="s">
        <v>701</v>
      </c>
      <c r="AI36" s="14" t="s">
        <v>721</v>
      </c>
      <c r="AJ36" s="14" t="s">
        <v>739</v>
      </c>
      <c r="AK36" s="14" t="s">
        <v>697</v>
      </c>
      <c r="AL36" s="14" t="s">
        <v>735</v>
      </c>
      <c r="AM36" s="14" t="s">
        <v>732</v>
      </c>
      <c r="AN36" s="14" t="s">
        <v>677</v>
      </c>
      <c r="AO36" s="21" t="s">
        <v>689</v>
      </c>
    </row>
    <row r="37" spans="1:41" x14ac:dyDescent="0.35">
      <c r="A37" s="10">
        <v>292</v>
      </c>
      <c r="B37" s="10" t="b">
        <v>0</v>
      </c>
      <c r="C37" s="10" t="b">
        <v>0</v>
      </c>
      <c r="D37" s="10" t="b">
        <v>0</v>
      </c>
      <c r="E37" s="10">
        <v>31</v>
      </c>
      <c r="F37" s="10">
        <v>-8</v>
      </c>
      <c r="G37" s="10">
        <v>5</v>
      </c>
      <c r="H37" s="10" t="b">
        <v>0</v>
      </c>
      <c r="I37" s="10" t="b">
        <v>0</v>
      </c>
      <c r="J37" s="10">
        <v>27</v>
      </c>
      <c r="K37" s="10"/>
      <c r="L37" s="22">
        <v>23</v>
      </c>
      <c r="M37" s="98" t="s">
        <v>1</v>
      </c>
      <c r="N37" s="10" t="s">
        <v>1352</v>
      </c>
      <c r="O37" s="20">
        <v>7</v>
      </c>
      <c r="P37" s="20">
        <v>0</v>
      </c>
      <c r="Q37" s="20">
        <v>9</v>
      </c>
      <c r="R37" s="29">
        <v>0.69230769230769229</v>
      </c>
      <c r="S37" s="15" t="s">
        <v>1396</v>
      </c>
      <c r="T37" s="15" t="s">
        <v>1395</v>
      </c>
      <c r="U37" s="15" t="s">
        <v>1396</v>
      </c>
      <c r="V37" s="155">
        <v>1902176817</v>
      </c>
      <c r="W37" s="155" t="b">
        <v>1</v>
      </c>
      <c r="X37" s="10" t="s">
        <v>1</v>
      </c>
      <c r="Y37" s="10" t="b">
        <v>1</v>
      </c>
      <c r="Z37" s="12" t="b">
        <v>1</v>
      </c>
      <c r="AA37" s="14" t="s">
        <v>677</v>
      </c>
      <c r="AB37" s="157" t="b">
        <v>1</v>
      </c>
      <c r="AC37" s="20">
        <v>6</v>
      </c>
      <c r="AD37" s="14" t="s">
        <v>728</v>
      </c>
      <c r="AE37" s="158" t="b">
        <v>0</v>
      </c>
      <c r="AF37" s="158" t="b">
        <v>0</v>
      </c>
      <c r="AG37" s="14" t="s">
        <v>705</v>
      </c>
      <c r="AH37" s="14" t="s">
        <v>693</v>
      </c>
      <c r="AI37" s="14" t="s">
        <v>709</v>
      </c>
      <c r="AJ37" s="14" t="s">
        <v>739</v>
      </c>
      <c r="AK37" s="14" t="s">
        <v>697</v>
      </c>
      <c r="AL37" s="14" t="s">
        <v>735</v>
      </c>
      <c r="AM37" s="14" t="s">
        <v>717</v>
      </c>
      <c r="AN37" s="14" t="s">
        <v>677</v>
      </c>
      <c r="AO37" s="21" t="s">
        <v>689</v>
      </c>
    </row>
    <row r="38" spans="1:41" x14ac:dyDescent="0.35">
      <c r="A38" s="10">
        <v>89</v>
      </c>
      <c r="B38" s="10" t="b">
        <v>0</v>
      </c>
      <c r="C38" s="10" t="b">
        <v>0</v>
      </c>
      <c r="D38" s="10" t="b">
        <v>0</v>
      </c>
      <c r="E38" s="10">
        <v>31</v>
      </c>
      <c r="F38" s="10">
        <v>-8</v>
      </c>
      <c r="G38" s="10">
        <v>1</v>
      </c>
      <c r="H38" s="10" t="b">
        <v>1</v>
      </c>
      <c r="I38" s="10" t="b">
        <v>0</v>
      </c>
      <c r="J38" s="10">
        <v>28</v>
      </c>
      <c r="K38" s="10"/>
      <c r="L38" s="22">
        <v>23</v>
      </c>
      <c r="M38" s="98" t="s">
        <v>1</v>
      </c>
      <c r="N38" s="10" t="s">
        <v>1428</v>
      </c>
      <c r="O38" s="20">
        <v>7</v>
      </c>
      <c r="P38" s="20">
        <v>0</v>
      </c>
      <c r="Q38" s="20">
        <v>9</v>
      </c>
      <c r="R38" s="29">
        <v>0.69230769230769229</v>
      </c>
      <c r="S38" s="15" t="s">
        <v>1396</v>
      </c>
      <c r="T38" s="15" t="s">
        <v>1395</v>
      </c>
      <c r="U38" s="15" t="s">
        <v>1396</v>
      </c>
      <c r="V38" s="155">
        <v>1826811039</v>
      </c>
      <c r="W38" s="155" t="b">
        <v>1</v>
      </c>
      <c r="X38" s="10" t="s">
        <v>1</v>
      </c>
      <c r="Y38" s="10" t="b">
        <v>1</v>
      </c>
      <c r="Z38" s="12" t="b">
        <v>0</v>
      </c>
      <c r="AA38" s="14" t="s">
        <v>1</v>
      </c>
      <c r="AB38" s="157" t="b">
        <v>0</v>
      </c>
      <c r="AC38" s="20">
        <v>6</v>
      </c>
      <c r="AD38" s="14" t="s">
        <v>732</v>
      </c>
      <c r="AE38" s="158" t="b">
        <v>1</v>
      </c>
      <c r="AF38" s="158" t="b">
        <v>1</v>
      </c>
      <c r="AG38" s="14" t="s">
        <v>705</v>
      </c>
      <c r="AH38" s="14" t="s">
        <v>701</v>
      </c>
      <c r="AI38" s="14" t="s">
        <v>721</v>
      </c>
      <c r="AJ38" s="14" t="s">
        <v>739</v>
      </c>
      <c r="AK38" s="14" t="s">
        <v>697</v>
      </c>
      <c r="AL38" s="14" t="s">
        <v>735</v>
      </c>
      <c r="AM38" s="14" t="s">
        <v>732</v>
      </c>
      <c r="AN38" s="14" t="s">
        <v>677</v>
      </c>
      <c r="AO38" s="21" t="s">
        <v>685</v>
      </c>
    </row>
    <row r="39" spans="1:41" x14ac:dyDescent="0.35">
      <c r="A39" s="10">
        <v>153</v>
      </c>
      <c r="B39" s="10" t="b">
        <v>0</v>
      </c>
      <c r="C39" s="10" t="b">
        <v>0</v>
      </c>
      <c r="D39" s="10" t="b">
        <v>0</v>
      </c>
      <c r="E39" s="10">
        <v>6</v>
      </c>
      <c r="F39" s="10">
        <v>17</v>
      </c>
      <c r="G39" s="10">
        <v>2</v>
      </c>
      <c r="H39" s="10" t="b">
        <v>1</v>
      </c>
      <c r="I39" s="10" t="b">
        <v>0</v>
      </c>
      <c r="J39" s="10">
        <v>29</v>
      </c>
      <c r="K39" s="10"/>
      <c r="L39" s="22">
        <v>23</v>
      </c>
      <c r="M39" s="98" t="s">
        <v>1681</v>
      </c>
      <c r="N39" s="10" t="s">
        <v>1497</v>
      </c>
      <c r="O39" s="20">
        <v>6</v>
      </c>
      <c r="P39" s="20">
        <v>0</v>
      </c>
      <c r="Q39" s="20">
        <v>9</v>
      </c>
      <c r="R39" s="29">
        <v>0.69230769230769229</v>
      </c>
      <c r="S39" s="15" t="s">
        <v>1396</v>
      </c>
      <c r="T39" s="15" t="s">
        <v>1395</v>
      </c>
      <c r="U39" s="15" t="s">
        <v>1455</v>
      </c>
      <c r="V39" s="155">
        <v>1750842330</v>
      </c>
      <c r="W39" s="155" t="b">
        <v>1</v>
      </c>
      <c r="X39" s="10" t="s">
        <v>1</v>
      </c>
      <c r="Y39" s="10" t="b">
        <v>1</v>
      </c>
      <c r="Z39" s="12" t="b">
        <v>0</v>
      </c>
      <c r="AA39" s="14" t="s">
        <v>1</v>
      </c>
      <c r="AB39" s="157" t="b">
        <v>0</v>
      </c>
      <c r="AC39" s="20">
        <v>5</v>
      </c>
      <c r="AD39" s="14" t="s">
        <v>709</v>
      </c>
      <c r="AE39" s="158" t="b">
        <v>1</v>
      </c>
      <c r="AF39" s="158" t="b">
        <v>1</v>
      </c>
      <c r="AG39" s="14" t="s">
        <v>705</v>
      </c>
      <c r="AH39" s="14" t="s">
        <v>701</v>
      </c>
      <c r="AI39" s="14" t="s">
        <v>709</v>
      </c>
      <c r="AJ39" s="14" t="s">
        <v>739</v>
      </c>
      <c r="AK39" s="14" t="s">
        <v>725</v>
      </c>
      <c r="AL39" s="14" t="s">
        <v>735</v>
      </c>
      <c r="AM39" s="14" t="s">
        <v>732</v>
      </c>
      <c r="AN39" s="14" t="s">
        <v>677</v>
      </c>
      <c r="AO39" s="21" t="s">
        <v>689</v>
      </c>
    </row>
    <row r="40" spans="1:41" x14ac:dyDescent="0.35">
      <c r="A40" s="10">
        <v>100</v>
      </c>
      <c r="B40" s="10" t="b">
        <v>0</v>
      </c>
      <c r="C40" s="10" t="b">
        <v>0</v>
      </c>
      <c r="D40" s="10" t="b">
        <v>0</v>
      </c>
      <c r="E40" s="10">
        <v>31</v>
      </c>
      <c r="F40" s="10">
        <v>-8</v>
      </c>
      <c r="G40" s="10">
        <v>3</v>
      </c>
      <c r="H40" s="10" t="b">
        <v>1</v>
      </c>
      <c r="I40" s="10" t="b">
        <v>0</v>
      </c>
      <c r="J40" s="10">
        <v>30</v>
      </c>
      <c r="K40" s="10"/>
      <c r="L40" s="22">
        <v>23</v>
      </c>
      <c r="M40" s="98" t="s">
        <v>1</v>
      </c>
      <c r="N40" s="10" t="s">
        <v>1476</v>
      </c>
      <c r="O40" s="20">
        <v>7</v>
      </c>
      <c r="P40" s="20">
        <v>0</v>
      </c>
      <c r="Q40" s="20">
        <v>9</v>
      </c>
      <c r="R40" s="29">
        <v>0.69230769230769229</v>
      </c>
      <c r="S40" s="15" t="s">
        <v>1396</v>
      </c>
      <c r="T40" s="15" t="s">
        <v>1395</v>
      </c>
      <c r="U40" s="15" t="s">
        <v>1396</v>
      </c>
      <c r="V40" s="155">
        <v>1417868829</v>
      </c>
      <c r="W40" s="155" t="b">
        <v>1</v>
      </c>
      <c r="X40" s="10" t="s">
        <v>1</v>
      </c>
      <c r="Y40" s="10" t="b">
        <v>1</v>
      </c>
      <c r="Z40" s="12" t="b">
        <v>0</v>
      </c>
      <c r="AA40" s="14" t="s">
        <v>1</v>
      </c>
      <c r="AB40" s="157" t="b">
        <v>0</v>
      </c>
      <c r="AC40" s="20">
        <v>7</v>
      </c>
      <c r="AD40" s="14" t="s">
        <v>728</v>
      </c>
      <c r="AE40" s="158" t="b">
        <v>0</v>
      </c>
      <c r="AF40" s="158" t="b">
        <v>0</v>
      </c>
      <c r="AG40" s="14" t="s">
        <v>705</v>
      </c>
      <c r="AH40" s="14" t="s">
        <v>701</v>
      </c>
      <c r="AI40" s="14" t="s">
        <v>709</v>
      </c>
      <c r="AJ40" s="14" t="s">
        <v>739</v>
      </c>
      <c r="AK40" s="14" t="s">
        <v>697</v>
      </c>
      <c r="AL40" s="14" t="s">
        <v>735</v>
      </c>
      <c r="AM40" s="14" t="s">
        <v>732</v>
      </c>
      <c r="AN40" s="14" t="s">
        <v>677</v>
      </c>
      <c r="AO40" s="21" t="s">
        <v>689</v>
      </c>
    </row>
    <row r="41" spans="1:41" s="11" customFormat="1" x14ac:dyDescent="0.35">
      <c r="A41" s="10">
        <v>48</v>
      </c>
      <c r="B41" s="10" t="b">
        <v>0</v>
      </c>
      <c r="C41" s="10" t="b">
        <v>0</v>
      </c>
      <c r="D41" s="10" t="b">
        <v>0</v>
      </c>
      <c r="E41" s="10">
        <v>31</v>
      </c>
      <c r="F41" s="10">
        <v>-8</v>
      </c>
      <c r="G41" s="10">
        <v>4</v>
      </c>
      <c r="H41" s="10" t="b">
        <v>1</v>
      </c>
      <c r="I41" s="10" t="b">
        <v>0</v>
      </c>
      <c r="J41" s="10">
        <v>31</v>
      </c>
      <c r="K41" s="10"/>
      <c r="L41" s="22">
        <v>23</v>
      </c>
      <c r="M41" s="98" t="s">
        <v>1</v>
      </c>
      <c r="N41" s="10" t="s">
        <v>1328</v>
      </c>
      <c r="O41" s="20">
        <v>7</v>
      </c>
      <c r="P41" s="20">
        <v>0</v>
      </c>
      <c r="Q41" s="20">
        <v>9</v>
      </c>
      <c r="R41" s="29">
        <v>0.69230769230769229</v>
      </c>
      <c r="S41" s="15" t="s">
        <v>1394</v>
      </c>
      <c r="T41" s="15" t="s">
        <v>1395</v>
      </c>
      <c r="U41" s="15" t="s">
        <v>1406</v>
      </c>
      <c r="V41" s="155">
        <v>1349430149</v>
      </c>
      <c r="W41" s="155" t="b">
        <v>1</v>
      </c>
      <c r="X41" s="10" t="s">
        <v>1</v>
      </c>
      <c r="Y41" s="10" t="b">
        <v>1</v>
      </c>
      <c r="Z41" s="12" t="b">
        <v>1</v>
      </c>
      <c r="AA41" s="14" t="s">
        <v>697</v>
      </c>
      <c r="AB41" s="157" t="b">
        <v>1</v>
      </c>
      <c r="AC41" s="20">
        <v>6</v>
      </c>
      <c r="AD41" s="14" t="s">
        <v>705</v>
      </c>
      <c r="AE41" s="158" t="b">
        <v>1</v>
      </c>
      <c r="AF41" s="158" t="b">
        <v>1</v>
      </c>
      <c r="AG41" s="14" t="s">
        <v>705</v>
      </c>
      <c r="AH41" s="14" t="s">
        <v>701</v>
      </c>
      <c r="AI41" s="14" t="s">
        <v>709</v>
      </c>
      <c r="AJ41" s="14" t="s">
        <v>739</v>
      </c>
      <c r="AK41" s="14" t="s">
        <v>697</v>
      </c>
      <c r="AL41" s="14" t="s">
        <v>735</v>
      </c>
      <c r="AM41" s="14" t="s">
        <v>732</v>
      </c>
      <c r="AN41" s="14" t="s">
        <v>677</v>
      </c>
      <c r="AO41" s="21" t="s">
        <v>689</v>
      </c>
    </row>
    <row r="42" spans="1:41" x14ac:dyDescent="0.35">
      <c r="A42" s="10">
        <v>183</v>
      </c>
      <c r="B42" s="10" t="b">
        <v>0</v>
      </c>
      <c r="C42" s="10" t="b">
        <v>1</v>
      </c>
      <c r="D42" s="10" t="b">
        <v>0</v>
      </c>
      <c r="E42" s="10">
        <v>31</v>
      </c>
      <c r="F42" s="10">
        <v>-8</v>
      </c>
      <c r="G42" s="10">
        <v>5</v>
      </c>
      <c r="H42" s="10" t="b">
        <v>1</v>
      </c>
      <c r="I42" s="10" t="b">
        <v>0</v>
      </c>
      <c r="J42" s="10">
        <v>32</v>
      </c>
      <c r="K42" s="10"/>
      <c r="L42" s="22">
        <v>23</v>
      </c>
      <c r="M42" s="98" t="s">
        <v>1</v>
      </c>
      <c r="N42" s="10" t="s">
        <v>1512</v>
      </c>
      <c r="O42" s="20">
        <v>7</v>
      </c>
      <c r="P42" s="20">
        <v>0</v>
      </c>
      <c r="Q42" s="20">
        <v>9</v>
      </c>
      <c r="R42" s="29">
        <v>0.69230769230769229</v>
      </c>
      <c r="S42" s="15" t="s">
        <v>1396</v>
      </c>
      <c r="T42" s="15" t="s">
        <v>1417</v>
      </c>
      <c r="U42" s="15" t="s">
        <v>1406</v>
      </c>
      <c r="V42" s="155">
        <v>1333633623</v>
      </c>
      <c r="W42" s="155" t="b">
        <v>1</v>
      </c>
      <c r="X42" s="10" t="s">
        <v>1</v>
      </c>
      <c r="Y42" s="10" t="b">
        <v>1</v>
      </c>
      <c r="Z42" s="12" t="b">
        <v>0</v>
      </c>
      <c r="AA42" s="14" t="s">
        <v>1</v>
      </c>
      <c r="AB42" s="157" t="b">
        <v>0</v>
      </c>
      <c r="AC42" s="20">
        <v>8</v>
      </c>
      <c r="AD42" s="14" t="s">
        <v>1</v>
      </c>
      <c r="AE42" s="158" t="b">
        <v>0</v>
      </c>
      <c r="AF42" s="158" t="b">
        <v>0</v>
      </c>
      <c r="AG42" s="14" t="s">
        <v>705</v>
      </c>
      <c r="AH42" s="14" t="s">
        <v>701</v>
      </c>
      <c r="AI42" s="14" t="s">
        <v>709</v>
      </c>
      <c r="AJ42" s="14" t="s">
        <v>739</v>
      </c>
      <c r="AK42" s="14" t="s">
        <v>697</v>
      </c>
      <c r="AL42" s="14" t="s">
        <v>735</v>
      </c>
      <c r="AM42" s="14" t="s">
        <v>732</v>
      </c>
      <c r="AN42" s="14" t="s">
        <v>677</v>
      </c>
      <c r="AO42" s="21" t="s">
        <v>689</v>
      </c>
    </row>
    <row r="43" spans="1:41" x14ac:dyDescent="0.35">
      <c r="A43" s="10">
        <v>126</v>
      </c>
      <c r="B43" s="10" t="b">
        <v>0</v>
      </c>
      <c r="C43" s="10" t="b">
        <v>0</v>
      </c>
      <c r="D43" s="10" t="b">
        <v>1</v>
      </c>
      <c r="E43" s="10">
        <v>106</v>
      </c>
      <c r="F43" s="10">
        <v>-83</v>
      </c>
      <c r="G43" s="10">
        <v>1</v>
      </c>
      <c r="H43" s="10" t="b">
        <v>0</v>
      </c>
      <c r="I43" s="10" t="b">
        <v>0</v>
      </c>
      <c r="J43" s="10">
        <v>33</v>
      </c>
      <c r="K43" s="10"/>
      <c r="L43" s="22">
        <v>23</v>
      </c>
      <c r="M43" s="98" t="s">
        <v>1679</v>
      </c>
      <c r="N43" s="10" t="s">
        <v>1646</v>
      </c>
      <c r="O43" s="20">
        <v>4</v>
      </c>
      <c r="P43" s="20">
        <v>4</v>
      </c>
      <c r="Q43" s="20">
        <v>9</v>
      </c>
      <c r="R43" s="29">
        <v>0.38461538461538464</v>
      </c>
      <c r="S43" s="15" t="s">
        <v>1394</v>
      </c>
      <c r="T43" s="15" t="s">
        <v>1395</v>
      </c>
      <c r="U43" s="15" t="s">
        <v>1396</v>
      </c>
      <c r="V43" s="155">
        <v>1324853007</v>
      </c>
      <c r="W43" s="155" t="b">
        <v>1</v>
      </c>
      <c r="X43" s="10" t="s">
        <v>1</v>
      </c>
      <c r="Y43" s="10" t="b">
        <v>1</v>
      </c>
      <c r="Z43" s="12" t="b">
        <v>0</v>
      </c>
      <c r="AA43" s="14" t="s">
        <v>1</v>
      </c>
      <c r="AB43" s="157" t="b">
        <v>0</v>
      </c>
      <c r="AC43" s="20">
        <v>5</v>
      </c>
      <c r="AD43" s="14" t="s">
        <v>697</v>
      </c>
      <c r="AE43" s="158" t="b">
        <v>1</v>
      </c>
      <c r="AF43" s="158" t="b">
        <v>1</v>
      </c>
      <c r="AG43" s="14" t="s">
        <v>713</v>
      </c>
      <c r="AH43" s="14" t="s">
        <v>701</v>
      </c>
      <c r="AI43" s="14" t="s">
        <v>709</v>
      </c>
      <c r="AJ43" s="14" t="s">
        <v>739</v>
      </c>
      <c r="AK43" s="14" t="s">
        <v>697</v>
      </c>
      <c r="AL43" s="14" t="s">
        <v>673</v>
      </c>
      <c r="AM43" s="14" t="s">
        <v>717</v>
      </c>
      <c r="AN43" s="14" t="s">
        <v>677</v>
      </c>
      <c r="AO43" s="21" t="s">
        <v>689</v>
      </c>
    </row>
    <row r="44" spans="1:41" x14ac:dyDescent="0.35">
      <c r="A44" s="10">
        <v>311</v>
      </c>
      <c r="B44" s="10" t="b">
        <v>0</v>
      </c>
      <c r="C44" s="10" t="b">
        <v>1</v>
      </c>
      <c r="D44" s="10" t="b">
        <v>0</v>
      </c>
      <c r="E44" s="10">
        <v>6</v>
      </c>
      <c r="F44" s="10">
        <v>17</v>
      </c>
      <c r="G44" s="10">
        <v>2</v>
      </c>
      <c r="H44" s="10" t="b">
        <v>0</v>
      </c>
      <c r="I44" s="10" t="b">
        <v>0</v>
      </c>
      <c r="J44" s="10">
        <v>34</v>
      </c>
      <c r="K44" s="10"/>
      <c r="L44" s="22">
        <v>23</v>
      </c>
      <c r="M44" s="98" t="s">
        <v>1681</v>
      </c>
      <c r="N44" s="10" t="s">
        <v>1556</v>
      </c>
      <c r="O44" s="20">
        <v>6</v>
      </c>
      <c r="P44" s="20">
        <v>0</v>
      </c>
      <c r="Q44" s="20">
        <v>9</v>
      </c>
      <c r="R44" s="29">
        <v>0.69230769230769229</v>
      </c>
      <c r="S44" s="15" t="s">
        <v>1394</v>
      </c>
      <c r="T44" s="15" t="s">
        <v>1395</v>
      </c>
      <c r="U44" s="15" t="s">
        <v>1396</v>
      </c>
      <c r="V44" s="155">
        <v>1303627628</v>
      </c>
      <c r="W44" s="155" t="b">
        <v>1</v>
      </c>
      <c r="X44" s="10" t="s">
        <v>1</v>
      </c>
      <c r="Y44" s="10" t="b">
        <v>1</v>
      </c>
      <c r="Z44" s="12" t="b">
        <v>0</v>
      </c>
      <c r="AA44" s="14" t="s">
        <v>1</v>
      </c>
      <c r="AB44" s="157" t="b">
        <v>0</v>
      </c>
      <c r="AC44" s="20">
        <v>5</v>
      </c>
      <c r="AD44" s="14" t="s">
        <v>728</v>
      </c>
      <c r="AE44" s="158" t="b">
        <v>0</v>
      </c>
      <c r="AF44" s="158" t="b">
        <v>0</v>
      </c>
      <c r="AG44" s="14" t="s">
        <v>705</v>
      </c>
      <c r="AH44" s="14" t="s">
        <v>701</v>
      </c>
      <c r="AI44" s="14" t="s">
        <v>709</v>
      </c>
      <c r="AJ44" s="14" t="s">
        <v>739</v>
      </c>
      <c r="AK44" s="14" t="s">
        <v>697</v>
      </c>
      <c r="AL44" s="14" t="s">
        <v>735</v>
      </c>
      <c r="AM44" s="14" t="s">
        <v>717</v>
      </c>
      <c r="AN44" s="14" t="s">
        <v>677</v>
      </c>
      <c r="AO44" s="21" t="s">
        <v>689</v>
      </c>
    </row>
    <row r="45" spans="1:41" s="11" customFormat="1" x14ac:dyDescent="0.35">
      <c r="A45" s="10">
        <v>239</v>
      </c>
      <c r="B45" s="10" t="b">
        <v>0</v>
      </c>
      <c r="C45" s="10" t="b">
        <v>1</v>
      </c>
      <c r="D45" s="10" t="b">
        <v>0</v>
      </c>
      <c r="E45" s="10">
        <v>31</v>
      </c>
      <c r="F45" s="10">
        <v>-8</v>
      </c>
      <c r="G45" s="10">
        <v>3</v>
      </c>
      <c r="H45" s="10" t="b">
        <v>0</v>
      </c>
      <c r="I45" s="10" t="b">
        <v>0</v>
      </c>
      <c r="J45" s="10">
        <v>35</v>
      </c>
      <c r="K45" s="10"/>
      <c r="L45" s="22">
        <v>23</v>
      </c>
      <c r="M45" s="98" t="s">
        <v>1</v>
      </c>
      <c r="N45" s="10" t="s">
        <v>1332</v>
      </c>
      <c r="O45" s="20">
        <v>7</v>
      </c>
      <c r="P45" s="20">
        <v>0</v>
      </c>
      <c r="Q45" s="20">
        <v>9</v>
      </c>
      <c r="R45" s="29">
        <v>0.69230769230769229</v>
      </c>
      <c r="S45" s="15" t="s">
        <v>1394</v>
      </c>
      <c r="T45" s="15" t="s">
        <v>1395</v>
      </c>
      <c r="U45" s="15" t="s">
        <v>1396</v>
      </c>
      <c r="V45" s="155">
        <v>1202194015</v>
      </c>
      <c r="W45" s="155" t="b">
        <v>1</v>
      </c>
      <c r="X45" s="10" t="s">
        <v>1</v>
      </c>
      <c r="Y45" s="10" t="b">
        <v>1</v>
      </c>
      <c r="Z45" s="12" t="b">
        <v>1</v>
      </c>
      <c r="AA45" s="14" t="s">
        <v>739</v>
      </c>
      <c r="AB45" s="157" t="b">
        <v>1</v>
      </c>
      <c r="AC45" s="20">
        <v>8</v>
      </c>
      <c r="AD45" s="14" t="s">
        <v>705</v>
      </c>
      <c r="AE45" s="158" t="b">
        <v>1</v>
      </c>
      <c r="AF45" s="158" t="b">
        <v>1</v>
      </c>
      <c r="AG45" s="14" t="s">
        <v>705</v>
      </c>
      <c r="AH45" s="14" t="s">
        <v>701</v>
      </c>
      <c r="AI45" s="14" t="s">
        <v>709</v>
      </c>
      <c r="AJ45" s="14" t="s">
        <v>739</v>
      </c>
      <c r="AK45" s="14" t="s">
        <v>697</v>
      </c>
      <c r="AL45" s="14" t="s">
        <v>735</v>
      </c>
      <c r="AM45" s="14" t="s">
        <v>732</v>
      </c>
      <c r="AN45" s="14" t="s">
        <v>677</v>
      </c>
      <c r="AO45" s="21" t="s">
        <v>689</v>
      </c>
    </row>
    <row r="46" spans="1:41" s="11" customFormat="1" x14ac:dyDescent="0.35">
      <c r="A46" s="10">
        <v>63</v>
      </c>
      <c r="B46" s="10" t="b">
        <v>0</v>
      </c>
      <c r="C46" s="10" t="b">
        <v>0</v>
      </c>
      <c r="D46" s="10" t="b">
        <v>0</v>
      </c>
      <c r="E46" s="10">
        <v>31</v>
      </c>
      <c r="F46" s="10">
        <v>-8</v>
      </c>
      <c r="G46" s="10">
        <v>4</v>
      </c>
      <c r="H46" s="10" t="b">
        <v>0</v>
      </c>
      <c r="I46" s="10" t="b">
        <v>0</v>
      </c>
      <c r="J46" s="10">
        <v>36</v>
      </c>
      <c r="K46" s="10"/>
      <c r="L46" s="22">
        <v>23</v>
      </c>
      <c r="M46" s="98" t="s">
        <v>1</v>
      </c>
      <c r="N46" s="10" t="s">
        <v>1496</v>
      </c>
      <c r="O46" s="20">
        <v>7</v>
      </c>
      <c r="P46" s="20">
        <v>0</v>
      </c>
      <c r="Q46" s="20">
        <v>9</v>
      </c>
      <c r="R46" s="29">
        <v>0.69230769230769229</v>
      </c>
      <c r="S46" s="15" t="s">
        <v>1394</v>
      </c>
      <c r="T46" s="15" t="s">
        <v>1395</v>
      </c>
      <c r="U46" s="15" t="s">
        <v>1396</v>
      </c>
      <c r="V46" s="155">
        <v>1144202327</v>
      </c>
      <c r="W46" s="155" t="b">
        <v>1</v>
      </c>
      <c r="X46" s="10" t="s">
        <v>1</v>
      </c>
      <c r="Y46" s="10" t="b">
        <v>1</v>
      </c>
      <c r="Z46" s="12" t="b">
        <v>0</v>
      </c>
      <c r="AA46" s="14" t="s">
        <v>1</v>
      </c>
      <c r="AB46" s="157" t="b">
        <v>0</v>
      </c>
      <c r="AC46" s="20">
        <v>5</v>
      </c>
      <c r="AD46" s="14" t="s">
        <v>705</v>
      </c>
      <c r="AE46" s="158" t="b">
        <v>1</v>
      </c>
      <c r="AF46" s="158" t="b">
        <v>1</v>
      </c>
      <c r="AG46" s="14" t="s">
        <v>705</v>
      </c>
      <c r="AH46" s="14" t="s">
        <v>701</v>
      </c>
      <c r="AI46" s="14" t="s">
        <v>709</v>
      </c>
      <c r="AJ46" s="14" t="s">
        <v>739</v>
      </c>
      <c r="AK46" s="14" t="s">
        <v>697</v>
      </c>
      <c r="AL46" s="14" t="s">
        <v>735</v>
      </c>
      <c r="AM46" s="14" t="s">
        <v>732</v>
      </c>
      <c r="AN46" s="14" t="s">
        <v>677</v>
      </c>
      <c r="AO46" s="21" t="s">
        <v>689</v>
      </c>
    </row>
    <row r="47" spans="1:41" s="11" customFormat="1" x14ac:dyDescent="0.35">
      <c r="A47" s="10">
        <v>148</v>
      </c>
      <c r="B47" s="10" t="b">
        <v>0</v>
      </c>
      <c r="C47" s="10" t="b">
        <v>1</v>
      </c>
      <c r="D47" s="10" t="b">
        <v>0</v>
      </c>
      <c r="E47" s="10">
        <v>31</v>
      </c>
      <c r="F47" s="10">
        <v>-8</v>
      </c>
      <c r="G47" s="10">
        <v>5</v>
      </c>
      <c r="H47" s="10" t="b">
        <v>0</v>
      </c>
      <c r="I47" s="10" t="b">
        <v>0</v>
      </c>
      <c r="J47" s="10">
        <v>37</v>
      </c>
      <c r="K47" s="10"/>
      <c r="L47" s="22">
        <v>23</v>
      </c>
      <c r="M47" s="98" t="s">
        <v>1</v>
      </c>
      <c r="N47" s="10" t="s">
        <v>1480</v>
      </c>
      <c r="O47" s="20">
        <v>7</v>
      </c>
      <c r="P47" s="20">
        <v>0</v>
      </c>
      <c r="Q47" s="20">
        <v>9</v>
      </c>
      <c r="R47" s="29">
        <v>0.69230769230769229</v>
      </c>
      <c r="S47" s="15" t="s">
        <v>1394</v>
      </c>
      <c r="T47" s="15" t="s">
        <v>1395</v>
      </c>
      <c r="U47" s="15" t="s">
        <v>1396</v>
      </c>
      <c r="V47" s="155">
        <v>1073695077</v>
      </c>
      <c r="W47" s="155" t="b">
        <v>1</v>
      </c>
      <c r="X47" s="10" t="s">
        <v>1</v>
      </c>
      <c r="Y47" s="10" t="b">
        <v>1</v>
      </c>
      <c r="Z47" s="12" t="b">
        <v>0</v>
      </c>
      <c r="AA47" s="14" t="s">
        <v>1</v>
      </c>
      <c r="AB47" s="157" t="b">
        <v>0</v>
      </c>
      <c r="AC47" s="20">
        <v>5</v>
      </c>
      <c r="AD47" s="14" t="s">
        <v>725</v>
      </c>
      <c r="AE47" s="158" t="b">
        <v>0</v>
      </c>
      <c r="AF47" s="158" t="b">
        <v>0</v>
      </c>
      <c r="AG47" s="14" t="s">
        <v>705</v>
      </c>
      <c r="AH47" s="14" t="s">
        <v>701</v>
      </c>
      <c r="AI47" s="14" t="s">
        <v>709</v>
      </c>
      <c r="AJ47" s="14" t="s">
        <v>739</v>
      </c>
      <c r="AK47" s="14" t="s">
        <v>697</v>
      </c>
      <c r="AL47" s="14" t="s">
        <v>735</v>
      </c>
      <c r="AM47" s="14" t="s">
        <v>732</v>
      </c>
      <c r="AN47" s="14" t="s">
        <v>677</v>
      </c>
      <c r="AO47" s="21" t="s">
        <v>689</v>
      </c>
    </row>
    <row r="48" spans="1:41" x14ac:dyDescent="0.35">
      <c r="A48" s="10">
        <v>224</v>
      </c>
      <c r="B48" s="10" t="b">
        <v>0</v>
      </c>
      <c r="C48" s="10" t="b">
        <v>1</v>
      </c>
      <c r="D48" s="10" t="b">
        <v>0</v>
      </c>
      <c r="E48" s="10">
        <v>6</v>
      </c>
      <c r="F48" s="10">
        <v>17</v>
      </c>
      <c r="G48" s="10">
        <v>1</v>
      </c>
      <c r="H48" s="10" t="b">
        <v>1</v>
      </c>
      <c r="I48" s="10" t="b">
        <v>0</v>
      </c>
      <c r="J48" s="10">
        <v>38</v>
      </c>
      <c r="K48" s="10"/>
      <c r="L48" s="22">
        <v>23</v>
      </c>
      <c r="M48" s="98" t="s">
        <v>1681</v>
      </c>
      <c r="N48" s="10" t="s">
        <v>1576</v>
      </c>
      <c r="O48" s="20">
        <v>6</v>
      </c>
      <c r="P48" s="20">
        <v>0</v>
      </c>
      <c r="Q48" s="20">
        <v>9</v>
      </c>
      <c r="R48" s="29">
        <v>0.69230769230769229</v>
      </c>
      <c r="S48" s="15" t="s">
        <v>1394</v>
      </c>
      <c r="T48" s="15" t="s">
        <v>1417</v>
      </c>
      <c r="U48" s="15" t="s">
        <v>1455</v>
      </c>
      <c r="V48" s="155">
        <v>1042050321</v>
      </c>
      <c r="W48" s="155" t="b">
        <v>1</v>
      </c>
      <c r="X48" s="10" t="s">
        <v>1</v>
      </c>
      <c r="Y48" s="10" t="b">
        <v>1</v>
      </c>
      <c r="Z48" s="12" t="b">
        <v>0</v>
      </c>
      <c r="AA48" s="14" t="s">
        <v>1</v>
      </c>
      <c r="AB48" s="157" t="b">
        <v>0</v>
      </c>
      <c r="AC48" s="20">
        <v>5</v>
      </c>
      <c r="AD48" s="14" t="s">
        <v>721</v>
      </c>
      <c r="AE48" s="158" t="b">
        <v>0</v>
      </c>
      <c r="AF48" s="158" t="b">
        <v>0</v>
      </c>
      <c r="AG48" s="14" t="s">
        <v>705</v>
      </c>
      <c r="AH48" s="14" t="s">
        <v>693</v>
      </c>
      <c r="AI48" s="14" t="s">
        <v>709</v>
      </c>
      <c r="AJ48" s="14" t="s">
        <v>739</v>
      </c>
      <c r="AK48" s="14" t="s">
        <v>725</v>
      </c>
      <c r="AL48" s="14" t="s">
        <v>673</v>
      </c>
      <c r="AM48" s="14" t="s">
        <v>732</v>
      </c>
      <c r="AN48" s="14" t="s">
        <v>677</v>
      </c>
      <c r="AO48" s="21" t="s">
        <v>689</v>
      </c>
    </row>
    <row r="49" spans="1:41" x14ac:dyDescent="0.35">
      <c r="A49" s="10">
        <v>211</v>
      </c>
      <c r="B49" s="10" t="b">
        <v>0</v>
      </c>
      <c r="C49" s="10" t="b">
        <v>0</v>
      </c>
      <c r="D49" s="10" t="b">
        <v>0</v>
      </c>
      <c r="E49" s="10">
        <v>1</v>
      </c>
      <c r="F49" s="10">
        <v>22</v>
      </c>
      <c r="G49" s="10">
        <v>2</v>
      </c>
      <c r="H49" s="10" t="b">
        <v>1</v>
      </c>
      <c r="I49" s="10" t="b">
        <v>0</v>
      </c>
      <c r="J49" s="10">
        <v>39</v>
      </c>
      <c r="K49" s="10"/>
      <c r="L49" s="22">
        <v>23</v>
      </c>
      <c r="M49" s="98" t="s">
        <v>1680</v>
      </c>
      <c r="N49" s="10" t="s">
        <v>1540</v>
      </c>
      <c r="O49" s="20">
        <v>5</v>
      </c>
      <c r="P49" s="20">
        <v>0</v>
      </c>
      <c r="Q49" s="20">
        <v>9</v>
      </c>
      <c r="R49" s="29">
        <v>0.69230769230769229</v>
      </c>
      <c r="S49" s="15" t="s">
        <v>1394</v>
      </c>
      <c r="T49" s="15" t="s">
        <v>1395</v>
      </c>
      <c r="U49" s="15" t="s">
        <v>1396</v>
      </c>
      <c r="V49" s="155">
        <v>1017604134</v>
      </c>
      <c r="W49" s="155" t="b">
        <v>1</v>
      </c>
      <c r="X49" s="10" t="s">
        <v>1</v>
      </c>
      <c r="Y49" s="10" t="b">
        <v>1</v>
      </c>
      <c r="Z49" s="12" t="b">
        <v>0</v>
      </c>
      <c r="AA49" s="14" t="s">
        <v>1</v>
      </c>
      <c r="AB49" s="157" t="b">
        <v>0</v>
      </c>
      <c r="AC49" s="20">
        <v>10</v>
      </c>
      <c r="AD49" s="14" t="s">
        <v>725</v>
      </c>
      <c r="AE49" s="158" t="b">
        <v>1</v>
      </c>
      <c r="AF49" s="158" t="b">
        <v>0</v>
      </c>
      <c r="AG49" s="14" t="s">
        <v>705</v>
      </c>
      <c r="AH49" s="14" t="s">
        <v>693</v>
      </c>
      <c r="AI49" s="14" t="s">
        <v>721</v>
      </c>
      <c r="AJ49" s="14" t="s">
        <v>739</v>
      </c>
      <c r="AK49" s="14" t="s">
        <v>725</v>
      </c>
      <c r="AL49" s="14" t="s">
        <v>673</v>
      </c>
      <c r="AM49" s="14" t="s">
        <v>732</v>
      </c>
      <c r="AN49" s="14" t="s">
        <v>677</v>
      </c>
      <c r="AO49" s="21" t="s">
        <v>689</v>
      </c>
    </row>
    <row r="50" spans="1:41" x14ac:dyDescent="0.35">
      <c r="A50" s="10">
        <v>105</v>
      </c>
      <c r="B50" s="10" t="b">
        <v>0</v>
      </c>
      <c r="C50" s="10" t="b">
        <v>0</v>
      </c>
      <c r="D50" s="10" t="b">
        <v>0</v>
      </c>
      <c r="E50" s="10">
        <v>31</v>
      </c>
      <c r="F50" s="10">
        <v>-8</v>
      </c>
      <c r="G50" s="10">
        <v>3</v>
      </c>
      <c r="H50" s="10" t="b">
        <v>1</v>
      </c>
      <c r="I50" s="10" t="b">
        <v>0</v>
      </c>
      <c r="J50" s="10">
        <v>40</v>
      </c>
      <c r="K50" s="10"/>
      <c r="L50" s="22">
        <v>23</v>
      </c>
      <c r="M50" s="98" t="s">
        <v>1</v>
      </c>
      <c r="N50" s="10" t="s">
        <v>1354</v>
      </c>
      <c r="O50" s="20">
        <v>7</v>
      </c>
      <c r="P50" s="20">
        <v>0</v>
      </c>
      <c r="Q50" s="20">
        <v>9</v>
      </c>
      <c r="R50" s="29">
        <v>0.69230769230769229</v>
      </c>
      <c r="S50" s="15" t="s">
        <v>1394</v>
      </c>
      <c r="T50" s="15" t="s">
        <v>1417</v>
      </c>
      <c r="U50" s="15" t="s">
        <v>1396</v>
      </c>
      <c r="V50" s="155">
        <v>1011111950</v>
      </c>
      <c r="W50" s="155" t="b">
        <v>1</v>
      </c>
      <c r="X50" s="10" t="s">
        <v>1</v>
      </c>
      <c r="Y50" s="10" t="b">
        <v>1</v>
      </c>
      <c r="Z50" s="12" t="b">
        <v>1</v>
      </c>
      <c r="AA50" s="14" t="s">
        <v>739</v>
      </c>
      <c r="AB50" s="157" t="b">
        <v>1</v>
      </c>
      <c r="AC50" s="20">
        <v>7</v>
      </c>
      <c r="AD50" s="14" t="s">
        <v>705</v>
      </c>
      <c r="AE50" s="158" t="b">
        <v>1</v>
      </c>
      <c r="AF50" s="158" t="b">
        <v>1</v>
      </c>
      <c r="AG50" s="14" t="s">
        <v>705</v>
      </c>
      <c r="AH50" s="14" t="s">
        <v>701</v>
      </c>
      <c r="AI50" s="14" t="s">
        <v>709</v>
      </c>
      <c r="AJ50" s="14" t="s">
        <v>739</v>
      </c>
      <c r="AK50" s="14" t="s">
        <v>697</v>
      </c>
      <c r="AL50" s="14" t="s">
        <v>735</v>
      </c>
      <c r="AM50" s="14" t="s">
        <v>732</v>
      </c>
      <c r="AN50" s="14" t="s">
        <v>677</v>
      </c>
      <c r="AO50" s="21" t="s">
        <v>689</v>
      </c>
    </row>
    <row r="51" spans="1:41" x14ac:dyDescent="0.35">
      <c r="A51" s="10">
        <v>24</v>
      </c>
      <c r="B51" s="10" t="b">
        <v>0</v>
      </c>
      <c r="C51" s="10" t="b">
        <v>0</v>
      </c>
      <c r="D51" s="10" t="b">
        <v>0</v>
      </c>
      <c r="E51" s="10">
        <v>31</v>
      </c>
      <c r="F51" s="10">
        <v>-8</v>
      </c>
      <c r="G51" s="10">
        <v>4</v>
      </c>
      <c r="H51" s="10" t="b">
        <v>1</v>
      </c>
      <c r="I51" s="10" t="b">
        <v>0</v>
      </c>
      <c r="J51" s="10">
        <v>41</v>
      </c>
      <c r="K51" s="10"/>
      <c r="L51" s="22">
        <v>23</v>
      </c>
      <c r="M51" s="98" t="s">
        <v>1</v>
      </c>
      <c r="N51" s="10" t="s">
        <v>1536</v>
      </c>
      <c r="O51" s="20">
        <v>7</v>
      </c>
      <c r="P51" s="20">
        <v>0</v>
      </c>
      <c r="Q51" s="20">
        <v>9</v>
      </c>
      <c r="R51" s="29">
        <v>0.69230769230769229</v>
      </c>
      <c r="S51" s="15" t="s">
        <v>1394</v>
      </c>
      <c r="T51" s="15" t="s">
        <v>1395</v>
      </c>
      <c r="U51" s="15" t="s">
        <v>1396</v>
      </c>
      <c r="V51" s="155">
        <v>986979590</v>
      </c>
      <c r="W51" s="155" t="b">
        <v>1</v>
      </c>
      <c r="X51" s="10" t="s">
        <v>1</v>
      </c>
      <c r="Y51" s="10" t="b">
        <v>1</v>
      </c>
      <c r="Z51" s="12" t="b">
        <v>0</v>
      </c>
      <c r="AA51" s="14" t="s">
        <v>1</v>
      </c>
      <c r="AB51" s="157" t="b">
        <v>0</v>
      </c>
      <c r="AC51" s="20">
        <v>5</v>
      </c>
      <c r="AD51" s="14" t="s">
        <v>1</v>
      </c>
      <c r="AE51" s="158" t="b">
        <v>0</v>
      </c>
      <c r="AF51" s="158" t="b">
        <v>0</v>
      </c>
      <c r="AG51" s="14" t="s">
        <v>705</v>
      </c>
      <c r="AH51" s="14" t="s">
        <v>701</v>
      </c>
      <c r="AI51" s="14" t="s">
        <v>709</v>
      </c>
      <c r="AJ51" s="14" t="s">
        <v>739</v>
      </c>
      <c r="AK51" s="14" t="s">
        <v>697</v>
      </c>
      <c r="AL51" s="14" t="s">
        <v>735</v>
      </c>
      <c r="AM51" s="14" t="s">
        <v>732</v>
      </c>
      <c r="AN51" s="14" t="s">
        <v>677</v>
      </c>
      <c r="AO51" s="21" t="s">
        <v>689</v>
      </c>
    </row>
    <row r="52" spans="1:41" x14ac:dyDescent="0.35">
      <c r="A52" s="10">
        <v>53</v>
      </c>
      <c r="B52" s="10" t="b">
        <v>0</v>
      </c>
      <c r="C52" s="10" t="b">
        <v>1</v>
      </c>
      <c r="D52" s="10" t="b">
        <v>0</v>
      </c>
      <c r="E52" s="10">
        <v>31</v>
      </c>
      <c r="F52" s="10">
        <v>-8</v>
      </c>
      <c r="G52" s="10">
        <v>5</v>
      </c>
      <c r="H52" s="10" t="b">
        <v>1</v>
      </c>
      <c r="I52" s="10" t="b">
        <v>0</v>
      </c>
      <c r="J52" s="10">
        <v>42</v>
      </c>
      <c r="K52" s="10"/>
      <c r="L52" s="22">
        <v>23</v>
      </c>
      <c r="M52" s="98" t="s">
        <v>1</v>
      </c>
      <c r="N52" s="10" t="s">
        <v>1504</v>
      </c>
      <c r="O52" s="20">
        <v>7</v>
      </c>
      <c r="P52" s="20">
        <v>0</v>
      </c>
      <c r="Q52" s="20">
        <v>9</v>
      </c>
      <c r="R52" s="29">
        <v>0.69230769230769229</v>
      </c>
      <c r="S52" s="15" t="s">
        <v>1394</v>
      </c>
      <c r="T52" s="15" t="s">
        <v>1395</v>
      </c>
      <c r="U52" s="15" t="s">
        <v>1396</v>
      </c>
      <c r="V52" s="155">
        <v>953485526</v>
      </c>
      <c r="W52" s="155" t="b">
        <v>1</v>
      </c>
      <c r="X52" s="10" t="s">
        <v>1</v>
      </c>
      <c r="Y52" s="10" t="b">
        <v>1</v>
      </c>
      <c r="Z52" s="12" t="b">
        <v>0</v>
      </c>
      <c r="AA52" s="14" t="s">
        <v>1</v>
      </c>
      <c r="AB52" s="157" t="b">
        <v>0</v>
      </c>
      <c r="AC52" s="20">
        <v>8</v>
      </c>
      <c r="AD52" s="14" t="s">
        <v>717</v>
      </c>
      <c r="AE52" s="158" t="b">
        <v>0</v>
      </c>
      <c r="AF52" s="158" t="b">
        <v>0</v>
      </c>
      <c r="AG52" s="14" t="s">
        <v>705</v>
      </c>
      <c r="AH52" s="14" t="s">
        <v>701</v>
      </c>
      <c r="AI52" s="14" t="s">
        <v>709</v>
      </c>
      <c r="AJ52" s="14" t="s">
        <v>739</v>
      </c>
      <c r="AK52" s="14" t="s">
        <v>697</v>
      </c>
      <c r="AL52" s="14" t="s">
        <v>735</v>
      </c>
      <c r="AM52" s="14" t="s">
        <v>732</v>
      </c>
      <c r="AN52" s="14" t="s">
        <v>677</v>
      </c>
      <c r="AO52" s="21" t="s">
        <v>689</v>
      </c>
    </row>
    <row r="53" spans="1:41" x14ac:dyDescent="0.35">
      <c r="A53" s="10">
        <v>219</v>
      </c>
      <c r="B53" s="10" t="b">
        <v>0</v>
      </c>
      <c r="C53" s="10" t="b">
        <v>0</v>
      </c>
      <c r="D53" s="10" t="b">
        <v>0</v>
      </c>
      <c r="E53" s="10">
        <v>31</v>
      </c>
      <c r="F53" s="10">
        <v>-8</v>
      </c>
      <c r="G53" s="10">
        <v>1</v>
      </c>
      <c r="H53" s="10" t="b">
        <v>0</v>
      </c>
      <c r="I53" s="10" t="b">
        <v>0</v>
      </c>
      <c r="J53" s="10">
        <v>43</v>
      </c>
      <c r="K53" s="10"/>
      <c r="L53" s="22">
        <v>23</v>
      </c>
      <c r="M53" s="98" t="s">
        <v>1</v>
      </c>
      <c r="N53" s="10" t="s">
        <v>1505</v>
      </c>
      <c r="O53" s="20">
        <v>7</v>
      </c>
      <c r="P53" s="20">
        <v>0</v>
      </c>
      <c r="Q53" s="20">
        <v>9</v>
      </c>
      <c r="R53" s="29">
        <v>0.69230769230769229</v>
      </c>
      <c r="S53" s="15" t="s">
        <v>1394</v>
      </c>
      <c r="T53" s="15" t="s">
        <v>1395</v>
      </c>
      <c r="U53" s="15" t="s">
        <v>1396</v>
      </c>
      <c r="V53" s="155">
        <v>909886810</v>
      </c>
      <c r="W53" s="155" t="b">
        <v>1</v>
      </c>
      <c r="X53" s="10" t="s">
        <v>1</v>
      </c>
      <c r="Y53" s="10" t="b">
        <v>1</v>
      </c>
      <c r="Z53" s="12" t="b">
        <v>0</v>
      </c>
      <c r="AA53" s="14" t="s">
        <v>1</v>
      </c>
      <c r="AB53" s="157" t="b">
        <v>0</v>
      </c>
      <c r="AC53" s="20">
        <v>6</v>
      </c>
      <c r="AD53" s="14" t="s">
        <v>709</v>
      </c>
      <c r="AE53" s="158" t="b">
        <v>1</v>
      </c>
      <c r="AF53" s="158" t="b">
        <v>1</v>
      </c>
      <c r="AG53" s="14" t="s">
        <v>705</v>
      </c>
      <c r="AH53" s="14" t="s">
        <v>701</v>
      </c>
      <c r="AI53" s="14" t="s">
        <v>709</v>
      </c>
      <c r="AJ53" s="14" t="s">
        <v>739</v>
      </c>
      <c r="AK53" s="14" t="s">
        <v>697</v>
      </c>
      <c r="AL53" s="14" t="s">
        <v>735</v>
      </c>
      <c r="AM53" s="14" t="s">
        <v>732</v>
      </c>
      <c r="AN53" s="14" t="s">
        <v>677</v>
      </c>
      <c r="AO53" s="21" t="s">
        <v>689</v>
      </c>
    </row>
    <row r="54" spans="1:41" x14ac:dyDescent="0.35">
      <c r="A54" s="10">
        <v>39</v>
      </c>
      <c r="B54" s="10" t="b">
        <v>0</v>
      </c>
      <c r="C54" s="10" t="b">
        <v>1</v>
      </c>
      <c r="D54" s="10" t="b">
        <v>0</v>
      </c>
      <c r="E54" s="10">
        <v>6</v>
      </c>
      <c r="F54" s="10">
        <v>17</v>
      </c>
      <c r="G54" s="10">
        <v>2</v>
      </c>
      <c r="H54" s="10" t="b">
        <v>0</v>
      </c>
      <c r="I54" s="10" t="b">
        <v>0</v>
      </c>
      <c r="J54" s="10">
        <v>44</v>
      </c>
      <c r="K54" s="10"/>
      <c r="L54" s="22">
        <v>23</v>
      </c>
      <c r="M54" s="98" t="s">
        <v>1681</v>
      </c>
      <c r="N54" s="10" t="s">
        <v>1326</v>
      </c>
      <c r="O54" s="20">
        <v>6</v>
      </c>
      <c r="P54" s="20">
        <v>0</v>
      </c>
      <c r="Q54" s="20">
        <v>9</v>
      </c>
      <c r="R54" s="29">
        <v>0.69230769230769229</v>
      </c>
      <c r="S54" s="15" t="s">
        <v>1394</v>
      </c>
      <c r="T54" s="15" t="s">
        <v>1417</v>
      </c>
      <c r="U54" s="15" t="s">
        <v>1396</v>
      </c>
      <c r="V54" s="155">
        <v>882551530</v>
      </c>
      <c r="W54" s="155" t="b">
        <v>1</v>
      </c>
      <c r="X54" s="10" t="s">
        <v>1</v>
      </c>
      <c r="Y54" s="10" t="b">
        <v>1</v>
      </c>
      <c r="Z54" s="12" t="b">
        <v>1</v>
      </c>
      <c r="AA54" s="14" t="s">
        <v>739</v>
      </c>
      <c r="AB54" s="157" t="b">
        <v>1</v>
      </c>
      <c r="AC54" s="20">
        <v>9</v>
      </c>
      <c r="AD54" s="14" t="s">
        <v>705</v>
      </c>
      <c r="AE54" s="158" t="b">
        <v>1</v>
      </c>
      <c r="AF54" s="158" t="b">
        <v>1</v>
      </c>
      <c r="AG54" s="14" t="s">
        <v>705</v>
      </c>
      <c r="AH54" s="14" t="s">
        <v>701</v>
      </c>
      <c r="AI54" s="14" t="s">
        <v>709</v>
      </c>
      <c r="AJ54" s="14" t="s">
        <v>739</v>
      </c>
      <c r="AK54" s="14" t="s">
        <v>697</v>
      </c>
      <c r="AL54" s="14" t="s">
        <v>735</v>
      </c>
      <c r="AM54" s="14" t="s">
        <v>717</v>
      </c>
      <c r="AN54" s="14" t="s">
        <v>677</v>
      </c>
      <c r="AO54" s="21" t="s">
        <v>689</v>
      </c>
    </row>
    <row r="55" spans="1:41" x14ac:dyDescent="0.35">
      <c r="A55" s="10">
        <v>52</v>
      </c>
      <c r="B55" s="10" t="b">
        <v>0</v>
      </c>
      <c r="C55" s="10" t="b">
        <v>0</v>
      </c>
      <c r="D55" s="10" t="b">
        <v>0</v>
      </c>
      <c r="E55" s="10">
        <v>6</v>
      </c>
      <c r="F55" s="10">
        <v>17</v>
      </c>
      <c r="G55" s="10">
        <v>3</v>
      </c>
      <c r="H55" s="10" t="b">
        <v>0</v>
      </c>
      <c r="I55" s="10" t="b">
        <v>0</v>
      </c>
      <c r="J55" s="10">
        <v>45</v>
      </c>
      <c r="K55" s="10"/>
      <c r="L55" s="22">
        <v>23</v>
      </c>
      <c r="M55" s="98" t="s">
        <v>1681</v>
      </c>
      <c r="N55" s="10" t="s">
        <v>1342</v>
      </c>
      <c r="O55" s="20">
        <v>6</v>
      </c>
      <c r="P55" s="20">
        <v>0</v>
      </c>
      <c r="Q55" s="20">
        <v>9</v>
      </c>
      <c r="R55" s="29">
        <v>0.69230769230769229</v>
      </c>
      <c r="S55" s="15" t="s">
        <v>1394</v>
      </c>
      <c r="T55" s="15" t="s">
        <v>1417</v>
      </c>
      <c r="U55" s="15" t="s">
        <v>1396</v>
      </c>
      <c r="V55" s="155">
        <v>873873577</v>
      </c>
      <c r="W55" s="155" t="b">
        <v>1</v>
      </c>
      <c r="X55" s="10" t="s">
        <v>1</v>
      </c>
      <c r="Y55" s="10" t="b">
        <v>1</v>
      </c>
      <c r="Z55" s="12" t="b">
        <v>1</v>
      </c>
      <c r="AA55" s="14" t="s">
        <v>739</v>
      </c>
      <c r="AB55" s="157" t="b">
        <v>1</v>
      </c>
      <c r="AC55" s="20">
        <v>5</v>
      </c>
      <c r="AD55" s="14" t="s">
        <v>705</v>
      </c>
      <c r="AE55" s="158" t="b">
        <v>1</v>
      </c>
      <c r="AF55" s="158" t="b">
        <v>1</v>
      </c>
      <c r="AG55" s="14" t="s">
        <v>705</v>
      </c>
      <c r="AH55" s="14" t="s">
        <v>701</v>
      </c>
      <c r="AI55" s="14" t="s">
        <v>709</v>
      </c>
      <c r="AJ55" s="14" t="s">
        <v>739</v>
      </c>
      <c r="AK55" s="14" t="s">
        <v>725</v>
      </c>
      <c r="AL55" s="14" t="s">
        <v>735</v>
      </c>
      <c r="AM55" s="14" t="s">
        <v>732</v>
      </c>
      <c r="AN55" s="14" t="s">
        <v>677</v>
      </c>
      <c r="AO55" s="21" t="s">
        <v>689</v>
      </c>
    </row>
    <row r="56" spans="1:41" x14ac:dyDescent="0.35">
      <c r="A56" s="10">
        <v>202</v>
      </c>
      <c r="B56" s="10" t="b">
        <v>0</v>
      </c>
      <c r="C56" s="10" t="b">
        <v>0</v>
      </c>
      <c r="D56" s="10" t="b">
        <v>0</v>
      </c>
      <c r="E56" s="10">
        <v>31</v>
      </c>
      <c r="F56" s="10">
        <v>-8</v>
      </c>
      <c r="G56" s="10">
        <v>4</v>
      </c>
      <c r="H56" s="10" t="b">
        <v>0</v>
      </c>
      <c r="I56" s="10" t="b">
        <v>0</v>
      </c>
      <c r="J56" s="10">
        <v>46</v>
      </c>
      <c r="K56" s="10"/>
      <c r="L56" s="22">
        <v>23</v>
      </c>
      <c r="M56" s="98" t="s">
        <v>1</v>
      </c>
      <c r="N56" s="10" t="s">
        <v>1335</v>
      </c>
      <c r="O56" s="20">
        <v>7</v>
      </c>
      <c r="P56" s="20">
        <v>0</v>
      </c>
      <c r="Q56" s="20">
        <v>9</v>
      </c>
      <c r="R56" s="29">
        <v>0.69230769230769229</v>
      </c>
      <c r="S56" s="15" t="s">
        <v>1394</v>
      </c>
      <c r="T56" s="15" t="s">
        <v>1395</v>
      </c>
      <c r="U56" s="15" t="s">
        <v>1406</v>
      </c>
      <c r="V56" s="155">
        <v>821414535</v>
      </c>
      <c r="W56" s="155" t="b">
        <v>1</v>
      </c>
      <c r="X56" s="10" t="s">
        <v>1</v>
      </c>
      <c r="Y56" s="10" t="b">
        <v>1</v>
      </c>
      <c r="Z56" s="12" t="b">
        <v>1</v>
      </c>
      <c r="AA56" s="14" t="s">
        <v>677</v>
      </c>
      <c r="AB56" s="157" t="b">
        <v>1</v>
      </c>
      <c r="AC56" s="20">
        <v>7</v>
      </c>
      <c r="AD56" s="14" t="s">
        <v>681</v>
      </c>
      <c r="AE56" s="158" t="b">
        <v>0</v>
      </c>
      <c r="AF56" s="158" t="b">
        <v>0</v>
      </c>
      <c r="AG56" s="14" t="s">
        <v>705</v>
      </c>
      <c r="AH56" s="14" t="s">
        <v>701</v>
      </c>
      <c r="AI56" s="14" t="s">
        <v>709</v>
      </c>
      <c r="AJ56" s="14" t="s">
        <v>739</v>
      </c>
      <c r="AK56" s="14" t="s">
        <v>697</v>
      </c>
      <c r="AL56" s="14" t="s">
        <v>735</v>
      </c>
      <c r="AM56" s="14" t="s">
        <v>732</v>
      </c>
      <c r="AN56" s="14" t="s">
        <v>677</v>
      </c>
      <c r="AO56" s="21" t="s">
        <v>689</v>
      </c>
    </row>
    <row r="57" spans="1:41" x14ac:dyDescent="0.35">
      <c r="A57" s="10">
        <v>154</v>
      </c>
      <c r="B57" s="10" t="b">
        <v>0</v>
      </c>
      <c r="C57" s="10" t="b">
        <v>0</v>
      </c>
      <c r="D57" s="10" t="b">
        <v>0</v>
      </c>
      <c r="E57" s="10">
        <v>6</v>
      </c>
      <c r="F57" s="10">
        <v>17</v>
      </c>
      <c r="G57" s="10">
        <v>5</v>
      </c>
      <c r="H57" s="10" t="b">
        <v>0</v>
      </c>
      <c r="I57" s="10" t="b">
        <v>0</v>
      </c>
      <c r="J57" s="10">
        <v>47</v>
      </c>
      <c r="K57" s="10"/>
      <c r="L57" s="22">
        <v>23</v>
      </c>
      <c r="M57" s="98" t="s">
        <v>1681</v>
      </c>
      <c r="N57" s="10" t="s">
        <v>1566</v>
      </c>
      <c r="O57" s="20">
        <v>6</v>
      </c>
      <c r="P57" s="20">
        <v>0</v>
      </c>
      <c r="Q57" s="20">
        <v>9</v>
      </c>
      <c r="R57" s="29">
        <v>0.69230769230769229</v>
      </c>
      <c r="S57" s="15" t="s">
        <v>1394</v>
      </c>
      <c r="T57" s="15" t="s">
        <v>1395</v>
      </c>
      <c r="U57" s="15" t="s">
        <v>1396</v>
      </c>
      <c r="V57" s="155">
        <v>789591228</v>
      </c>
      <c r="W57" s="155" t="b">
        <v>1</v>
      </c>
      <c r="X57" s="10" t="s">
        <v>1</v>
      </c>
      <c r="Y57" s="10" t="b">
        <v>1</v>
      </c>
      <c r="Z57" s="12" t="b">
        <v>0</v>
      </c>
      <c r="AA57" s="14" t="s">
        <v>1</v>
      </c>
      <c r="AB57" s="157" t="b">
        <v>0</v>
      </c>
      <c r="AC57" s="20">
        <v>6</v>
      </c>
      <c r="AD57" s="14" t="s">
        <v>721</v>
      </c>
      <c r="AE57" s="158" t="b">
        <v>1</v>
      </c>
      <c r="AF57" s="158" t="b">
        <v>0</v>
      </c>
      <c r="AG57" s="14" t="s">
        <v>705</v>
      </c>
      <c r="AH57" s="14" t="s">
        <v>693</v>
      </c>
      <c r="AI57" s="14" t="s">
        <v>721</v>
      </c>
      <c r="AJ57" s="14" t="s">
        <v>739</v>
      </c>
      <c r="AK57" s="14" t="s">
        <v>725</v>
      </c>
      <c r="AL57" s="14" t="s">
        <v>735</v>
      </c>
      <c r="AM57" s="14" t="s">
        <v>732</v>
      </c>
      <c r="AN57" s="14" t="s">
        <v>677</v>
      </c>
      <c r="AO57" s="21" t="s">
        <v>689</v>
      </c>
    </row>
    <row r="58" spans="1:41" x14ac:dyDescent="0.35">
      <c r="A58" s="10">
        <v>199</v>
      </c>
      <c r="B58" s="10" t="b">
        <v>0</v>
      </c>
      <c r="C58" s="10" t="b">
        <v>0</v>
      </c>
      <c r="D58" s="10" t="b">
        <v>0</v>
      </c>
      <c r="E58" s="10">
        <v>31</v>
      </c>
      <c r="F58" s="10">
        <v>-8</v>
      </c>
      <c r="G58" s="10">
        <v>1</v>
      </c>
      <c r="H58" s="10" t="b">
        <v>1</v>
      </c>
      <c r="I58" s="10" t="b">
        <v>0</v>
      </c>
      <c r="J58" s="10">
        <v>48</v>
      </c>
      <c r="K58" s="10"/>
      <c r="L58" s="22">
        <v>23</v>
      </c>
      <c r="M58" s="98" t="s">
        <v>1</v>
      </c>
      <c r="N58" s="10" t="s">
        <v>1479</v>
      </c>
      <c r="O58" s="20">
        <v>7</v>
      </c>
      <c r="P58" s="20">
        <v>0</v>
      </c>
      <c r="Q58" s="20">
        <v>9</v>
      </c>
      <c r="R58" s="29">
        <v>0.69230769230769229</v>
      </c>
      <c r="S58" s="15" t="s">
        <v>1394</v>
      </c>
      <c r="T58" s="15" t="s">
        <v>1395</v>
      </c>
      <c r="U58" s="15" t="s">
        <v>1396</v>
      </c>
      <c r="V58" s="155">
        <v>779626824</v>
      </c>
      <c r="W58" s="155" t="b">
        <v>1</v>
      </c>
      <c r="X58" s="10" t="s">
        <v>1</v>
      </c>
      <c r="Y58" s="10" t="b">
        <v>1</v>
      </c>
      <c r="Z58" s="12" t="b">
        <v>0</v>
      </c>
      <c r="AA58" s="14" t="s">
        <v>1</v>
      </c>
      <c r="AB58" s="157" t="b">
        <v>0</v>
      </c>
      <c r="AC58" s="20">
        <v>6</v>
      </c>
      <c r="AD58" s="14" t="s">
        <v>689</v>
      </c>
      <c r="AE58" s="158" t="b">
        <v>1</v>
      </c>
      <c r="AF58" s="158" t="b">
        <v>0</v>
      </c>
      <c r="AG58" s="14" t="s">
        <v>705</v>
      </c>
      <c r="AH58" s="14" t="s">
        <v>701</v>
      </c>
      <c r="AI58" s="14" t="s">
        <v>709</v>
      </c>
      <c r="AJ58" s="14" t="s">
        <v>739</v>
      </c>
      <c r="AK58" s="14" t="s">
        <v>697</v>
      </c>
      <c r="AL58" s="14" t="s">
        <v>735</v>
      </c>
      <c r="AM58" s="14" t="s">
        <v>732</v>
      </c>
      <c r="AN58" s="14" t="s">
        <v>677</v>
      </c>
      <c r="AO58" s="21" t="s">
        <v>689</v>
      </c>
    </row>
    <row r="59" spans="1:41" s="11" customFormat="1" x14ac:dyDescent="0.35">
      <c r="A59" s="10">
        <v>299</v>
      </c>
      <c r="B59" s="10" t="b">
        <v>0</v>
      </c>
      <c r="C59" s="10" t="b">
        <v>1</v>
      </c>
      <c r="D59" s="10" t="b">
        <v>0</v>
      </c>
      <c r="E59" s="10">
        <v>31</v>
      </c>
      <c r="F59" s="10">
        <v>-8</v>
      </c>
      <c r="G59" s="10">
        <v>2</v>
      </c>
      <c r="H59" s="10" t="b">
        <v>1</v>
      </c>
      <c r="I59" s="10" t="b">
        <v>0</v>
      </c>
      <c r="J59" s="10">
        <v>49</v>
      </c>
      <c r="K59" s="10"/>
      <c r="L59" s="22">
        <v>23</v>
      </c>
      <c r="M59" s="98" t="s">
        <v>1</v>
      </c>
      <c r="N59" s="10" t="s">
        <v>1506</v>
      </c>
      <c r="O59" s="20">
        <v>7</v>
      </c>
      <c r="P59" s="20">
        <v>0</v>
      </c>
      <c r="Q59" s="20">
        <v>9</v>
      </c>
      <c r="R59" s="29">
        <v>0.69230769230769229</v>
      </c>
      <c r="S59" s="15" t="s">
        <v>1394</v>
      </c>
      <c r="T59" s="15" t="s">
        <v>1395</v>
      </c>
      <c r="U59" s="15" t="s">
        <v>1406</v>
      </c>
      <c r="V59" s="155">
        <v>716926907</v>
      </c>
      <c r="W59" s="155" t="b">
        <v>1</v>
      </c>
      <c r="X59" s="10" t="s">
        <v>1</v>
      </c>
      <c r="Y59" s="10" t="b">
        <v>1</v>
      </c>
      <c r="Z59" s="12" t="b">
        <v>0</v>
      </c>
      <c r="AA59" s="14" t="s">
        <v>1</v>
      </c>
      <c r="AB59" s="157" t="b">
        <v>0</v>
      </c>
      <c r="AC59" s="20">
        <v>5</v>
      </c>
      <c r="AD59" s="14" t="s">
        <v>689</v>
      </c>
      <c r="AE59" s="158" t="b">
        <v>1</v>
      </c>
      <c r="AF59" s="158" t="b">
        <v>0</v>
      </c>
      <c r="AG59" s="14" t="s">
        <v>705</v>
      </c>
      <c r="AH59" s="14" t="s">
        <v>701</v>
      </c>
      <c r="AI59" s="14" t="s">
        <v>709</v>
      </c>
      <c r="AJ59" s="14" t="s">
        <v>739</v>
      </c>
      <c r="AK59" s="14" t="s">
        <v>697</v>
      </c>
      <c r="AL59" s="14" t="s">
        <v>735</v>
      </c>
      <c r="AM59" s="14" t="s">
        <v>732</v>
      </c>
      <c r="AN59" s="14" t="s">
        <v>677</v>
      </c>
      <c r="AO59" s="21" t="s">
        <v>689</v>
      </c>
    </row>
    <row r="60" spans="1:41" x14ac:dyDescent="0.35">
      <c r="A60" s="10">
        <v>112</v>
      </c>
      <c r="B60" s="10" t="b">
        <v>0</v>
      </c>
      <c r="C60" s="10" t="b">
        <v>0</v>
      </c>
      <c r="D60" s="10" t="b">
        <v>0</v>
      </c>
      <c r="E60" s="10">
        <v>31</v>
      </c>
      <c r="F60" s="10">
        <v>-8</v>
      </c>
      <c r="G60" s="10">
        <v>3</v>
      </c>
      <c r="H60" s="10" t="b">
        <v>1</v>
      </c>
      <c r="I60" s="10" t="b">
        <v>0</v>
      </c>
      <c r="J60" s="10">
        <v>50</v>
      </c>
      <c r="K60" s="10"/>
      <c r="L60" s="22">
        <v>23</v>
      </c>
      <c r="M60" s="98" t="s">
        <v>1</v>
      </c>
      <c r="N60" s="10" t="s">
        <v>1509</v>
      </c>
      <c r="O60" s="20">
        <v>7</v>
      </c>
      <c r="P60" s="20">
        <v>0</v>
      </c>
      <c r="Q60" s="20">
        <v>9</v>
      </c>
      <c r="R60" s="29">
        <v>0.69230769230769229</v>
      </c>
      <c r="S60" s="15" t="s">
        <v>1394</v>
      </c>
      <c r="T60" s="15" t="s">
        <v>1395</v>
      </c>
      <c r="U60" s="15" t="s">
        <v>1406</v>
      </c>
      <c r="V60" s="155">
        <v>711207716</v>
      </c>
      <c r="W60" s="155" t="b">
        <v>1</v>
      </c>
      <c r="X60" s="10" t="s">
        <v>1</v>
      </c>
      <c r="Y60" s="10" t="b">
        <v>1</v>
      </c>
      <c r="Z60" s="12" t="b">
        <v>0</v>
      </c>
      <c r="AA60" s="14" t="s">
        <v>1</v>
      </c>
      <c r="AB60" s="157" t="b">
        <v>0</v>
      </c>
      <c r="AC60" s="20">
        <v>5</v>
      </c>
      <c r="AD60" s="14" t="s">
        <v>701</v>
      </c>
      <c r="AE60" s="158" t="b">
        <v>1</v>
      </c>
      <c r="AF60" s="158" t="b">
        <v>0</v>
      </c>
      <c r="AG60" s="14" t="s">
        <v>705</v>
      </c>
      <c r="AH60" s="14" t="s">
        <v>701</v>
      </c>
      <c r="AI60" s="14" t="s">
        <v>709</v>
      </c>
      <c r="AJ60" s="14" t="s">
        <v>739</v>
      </c>
      <c r="AK60" s="14" t="s">
        <v>697</v>
      </c>
      <c r="AL60" s="14" t="s">
        <v>735</v>
      </c>
      <c r="AM60" s="14" t="s">
        <v>732</v>
      </c>
      <c r="AN60" s="14" t="s">
        <v>677</v>
      </c>
      <c r="AO60" s="21" t="s">
        <v>689</v>
      </c>
    </row>
    <row r="61" spans="1:41" s="11" customFormat="1" x14ac:dyDescent="0.35">
      <c r="A61" s="10">
        <v>274</v>
      </c>
      <c r="B61" s="10" t="b">
        <v>0</v>
      </c>
      <c r="C61" s="10" t="b">
        <v>0</v>
      </c>
      <c r="D61" s="10" t="b">
        <v>0</v>
      </c>
      <c r="E61" s="10">
        <v>106</v>
      </c>
      <c r="F61" s="10">
        <v>-83</v>
      </c>
      <c r="G61" s="10">
        <v>4</v>
      </c>
      <c r="H61" s="10" t="b">
        <v>1</v>
      </c>
      <c r="I61" s="10" t="b">
        <v>0</v>
      </c>
      <c r="J61" s="10">
        <v>51</v>
      </c>
      <c r="K61" s="10"/>
      <c r="L61" s="22">
        <v>23</v>
      </c>
      <c r="M61" s="98" t="s">
        <v>1679</v>
      </c>
      <c r="N61" s="10" t="s">
        <v>1464</v>
      </c>
      <c r="O61" s="20">
        <v>8</v>
      </c>
      <c r="P61" s="20">
        <v>0</v>
      </c>
      <c r="Q61" s="20">
        <v>9</v>
      </c>
      <c r="R61" s="29">
        <v>0.69230769230769229</v>
      </c>
      <c r="S61" s="15" t="s">
        <v>1394</v>
      </c>
      <c r="T61" s="15" t="s">
        <v>1417</v>
      </c>
      <c r="U61" s="15" t="s">
        <v>1396</v>
      </c>
      <c r="V61" s="155">
        <v>685778170</v>
      </c>
      <c r="W61" s="155" t="b">
        <v>1</v>
      </c>
      <c r="X61" s="10" t="s">
        <v>1</v>
      </c>
      <c r="Y61" s="10" t="b">
        <v>1</v>
      </c>
      <c r="Z61" s="12" t="b">
        <v>0</v>
      </c>
      <c r="AA61" s="14" t="s">
        <v>1</v>
      </c>
      <c r="AB61" s="157" t="b">
        <v>0</v>
      </c>
      <c r="AC61" s="20">
        <v>5</v>
      </c>
      <c r="AD61" s="14" t="s">
        <v>709</v>
      </c>
      <c r="AE61" s="158" t="b">
        <v>1</v>
      </c>
      <c r="AF61" s="158" t="b">
        <v>1</v>
      </c>
      <c r="AG61" s="14" t="s">
        <v>705</v>
      </c>
      <c r="AH61" s="14" t="s">
        <v>701</v>
      </c>
      <c r="AI61" s="14" t="s">
        <v>709</v>
      </c>
      <c r="AJ61" s="14" t="s">
        <v>739</v>
      </c>
      <c r="AK61" s="14" t="s">
        <v>697</v>
      </c>
      <c r="AL61" s="14" t="s">
        <v>735</v>
      </c>
      <c r="AM61" s="14" t="s">
        <v>732</v>
      </c>
      <c r="AN61" s="14" t="s">
        <v>677</v>
      </c>
      <c r="AO61" s="21" t="s">
        <v>685</v>
      </c>
    </row>
    <row r="62" spans="1:41" x14ac:dyDescent="0.35">
      <c r="A62" s="10">
        <v>192</v>
      </c>
      <c r="B62" s="10" t="b">
        <v>0</v>
      </c>
      <c r="C62" s="10" t="b">
        <v>0</v>
      </c>
      <c r="D62" s="10" t="b">
        <v>0</v>
      </c>
      <c r="E62" s="10">
        <v>31</v>
      </c>
      <c r="F62" s="10">
        <v>-8</v>
      </c>
      <c r="G62" s="10">
        <v>5</v>
      </c>
      <c r="H62" s="10" t="b">
        <v>1</v>
      </c>
      <c r="I62" s="10" t="b">
        <v>0</v>
      </c>
      <c r="J62" s="10">
        <v>52</v>
      </c>
      <c r="K62" s="10"/>
      <c r="L62" s="22">
        <v>23</v>
      </c>
      <c r="M62" s="98" t="s">
        <v>1</v>
      </c>
      <c r="N62" s="10" t="s">
        <v>1336</v>
      </c>
      <c r="O62" s="20">
        <v>7</v>
      </c>
      <c r="P62" s="20">
        <v>0</v>
      </c>
      <c r="Q62" s="20">
        <v>9</v>
      </c>
      <c r="R62" s="29">
        <v>0.69230769230769229</v>
      </c>
      <c r="S62" s="15" t="s">
        <v>1396</v>
      </c>
      <c r="T62" s="15" t="s">
        <v>1395</v>
      </c>
      <c r="U62" s="15" t="s">
        <v>1455</v>
      </c>
      <c r="V62" s="155">
        <v>614740065</v>
      </c>
      <c r="W62" s="155" t="b">
        <v>1</v>
      </c>
      <c r="X62" s="10" t="s">
        <v>1</v>
      </c>
      <c r="Y62" s="10" t="b">
        <v>1</v>
      </c>
      <c r="Z62" s="12" t="b">
        <v>1</v>
      </c>
      <c r="AA62" s="14" t="s">
        <v>677</v>
      </c>
      <c r="AB62" s="157" t="b">
        <v>1</v>
      </c>
      <c r="AC62" s="20">
        <v>6</v>
      </c>
      <c r="AD62" s="14" t="s">
        <v>705</v>
      </c>
      <c r="AE62" s="158" t="b">
        <v>1</v>
      </c>
      <c r="AF62" s="158" t="b">
        <v>1</v>
      </c>
      <c r="AG62" s="14" t="s">
        <v>705</v>
      </c>
      <c r="AH62" s="14" t="s">
        <v>701</v>
      </c>
      <c r="AI62" s="14" t="s">
        <v>709</v>
      </c>
      <c r="AJ62" s="14" t="s">
        <v>739</v>
      </c>
      <c r="AK62" s="14" t="s">
        <v>697</v>
      </c>
      <c r="AL62" s="14" t="s">
        <v>735</v>
      </c>
      <c r="AM62" s="14" t="s">
        <v>732</v>
      </c>
      <c r="AN62" s="14" t="s">
        <v>677</v>
      </c>
      <c r="AO62" s="21" t="s">
        <v>689</v>
      </c>
    </row>
    <row r="63" spans="1:41" x14ac:dyDescent="0.35">
      <c r="A63" s="10">
        <v>38</v>
      </c>
      <c r="B63" s="10" t="b">
        <v>0</v>
      </c>
      <c r="C63" s="10" t="b">
        <v>1</v>
      </c>
      <c r="D63" s="10" t="b">
        <v>0</v>
      </c>
      <c r="E63" s="10">
        <v>31</v>
      </c>
      <c r="F63" s="10">
        <v>-8</v>
      </c>
      <c r="G63" s="10">
        <v>1</v>
      </c>
      <c r="H63" s="10" t="b">
        <v>0</v>
      </c>
      <c r="I63" s="10" t="b">
        <v>0</v>
      </c>
      <c r="J63" s="10">
        <v>53</v>
      </c>
      <c r="K63" s="10"/>
      <c r="L63" s="22">
        <v>23</v>
      </c>
      <c r="M63" s="98" t="s">
        <v>1</v>
      </c>
      <c r="N63" s="10" t="s">
        <v>1462</v>
      </c>
      <c r="O63" s="20">
        <v>7</v>
      </c>
      <c r="P63" s="20">
        <v>0</v>
      </c>
      <c r="Q63" s="20">
        <v>9</v>
      </c>
      <c r="R63" s="29">
        <v>0.69230769230769229</v>
      </c>
      <c r="S63" s="15" t="s">
        <v>1394</v>
      </c>
      <c r="T63" s="15" t="s">
        <v>1417</v>
      </c>
      <c r="U63" s="15" t="s">
        <v>1406</v>
      </c>
      <c r="V63" s="155">
        <v>577061805</v>
      </c>
      <c r="W63" s="155" t="b">
        <v>1</v>
      </c>
      <c r="X63" s="10" t="s">
        <v>1</v>
      </c>
      <c r="Y63" s="10" t="b">
        <v>1</v>
      </c>
      <c r="Z63" s="12" t="b">
        <v>0</v>
      </c>
      <c r="AA63" s="14" t="s">
        <v>1</v>
      </c>
      <c r="AB63" s="157" t="b">
        <v>0</v>
      </c>
      <c r="AC63" s="20">
        <v>5</v>
      </c>
      <c r="AD63" s="14" t="s">
        <v>701</v>
      </c>
      <c r="AE63" s="158" t="b">
        <v>1</v>
      </c>
      <c r="AF63" s="158" t="b">
        <v>0</v>
      </c>
      <c r="AG63" s="14" t="s">
        <v>705</v>
      </c>
      <c r="AH63" s="14" t="s">
        <v>701</v>
      </c>
      <c r="AI63" s="14" t="s">
        <v>709</v>
      </c>
      <c r="AJ63" s="14" t="s">
        <v>739</v>
      </c>
      <c r="AK63" s="14" t="s">
        <v>697</v>
      </c>
      <c r="AL63" s="14" t="s">
        <v>735</v>
      </c>
      <c r="AM63" s="14" t="s">
        <v>732</v>
      </c>
      <c r="AN63" s="14" t="s">
        <v>677</v>
      </c>
      <c r="AO63" s="21" t="s">
        <v>689</v>
      </c>
    </row>
    <row r="64" spans="1:41" x14ac:dyDescent="0.35">
      <c r="A64" s="10">
        <v>28</v>
      </c>
      <c r="B64" s="10" t="b">
        <v>0</v>
      </c>
      <c r="C64" s="10" t="b">
        <v>0</v>
      </c>
      <c r="D64" s="10" t="b">
        <v>0</v>
      </c>
      <c r="E64" s="10">
        <v>6</v>
      </c>
      <c r="F64" s="10">
        <v>17</v>
      </c>
      <c r="G64" s="10">
        <v>2</v>
      </c>
      <c r="H64" s="10" t="b">
        <v>0</v>
      </c>
      <c r="I64" s="10" t="b">
        <v>0</v>
      </c>
      <c r="J64" s="10">
        <v>54</v>
      </c>
      <c r="K64" s="10"/>
      <c r="L64" s="22">
        <v>23</v>
      </c>
      <c r="M64" s="98" t="s">
        <v>1681</v>
      </c>
      <c r="N64" s="10" t="s">
        <v>1549</v>
      </c>
      <c r="O64" s="20">
        <v>6</v>
      </c>
      <c r="P64" s="20">
        <v>0</v>
      </c>
      <c r="Q64" s="20">
        <v>9</v>
      </c>
      <c r="R64" s="29">
        <v>0.69230769230769229</v>
      </c>
      <c r="S64" s="15" t="s">
        <v>1394</v>
      </c>
      <c r="T64" s="15" t="s">
        <v>1395</v>
      </c>
      <c r="U64" s="15" t="s">
        <v>1396</v>
      </c>
      <c r="V64" s="155">
        <v>500701758</v>
      </c>
      <c r="W64" s="155" t="b">
        <v>1</v>
      </c>
      <c r="X64" s="10" t="s">
        <v>1</v>
      </c>
      <c r="Y64" s="10" t="b">
        <v>1</v>
      </c>
      <c r="Z64" s="12" t="b">
        <v>0</v>
      </c>
      <c r="AA64" s="14" t="s">
        <v>1</v>
      </c>
      <c r="AB64" s="157" t="b">
        <v>0</v>
      </c>
      <c r="AC64" s="20">
        <v>6</v>
      </c>
      <c r="AD64" s="14" t="s">
        <v>725</v>
      </c>
      <c r="AE64" s="158" t="b">
        <v>0</v>
      </c>
      <c r="AF64" s="158" t="b">
        <v>0</v>
      </c>
      <c r="AG64" s="14" t="s">
        <v>705</v>
      </c>
      <c r="AH64" s="14" t="s">
        <v>701</v>
      </c>
      <c r="AI64" s="14" t="s">
        <v>709</v>
      </c>
      <c r="AJ64" s="14" t="s">
        <v>739</v>
      </c>
      <c r="AK64" s="14" t="s">
        <v>697</v>
      </c>
      <c r="AL64" s="14" t="s">
        <v>735</v>
      </c>
      <c r="AM64" s="14" t="s">
        <v>717</v>
      </c>
      <c r="AN64" s="14" t="s">
        <v>677</v>
      </c>
      <c r="AO64" s="21" t="s">
        <v>689</v>
      </c>
    </row>
    <row r="65" spans="1:41" x14ac:dyDescent="0.35">
      <c r="A65" s="10">
        <v>150</v>
      </c>
      <c r="B65" s="10" t="b">
        <v>0</v>
      </c>
      <c r="C65" s="10" t="b">
        <v>0</v>
      </c>
      <c r="D65" s="10" t="b">
        <v>0</v>
      </c>
      <c r="E65" s="10">
        <v>31</v>
      </c>
      <c r="F65" s="10">
        <v>-8</v>
      </c>
      <c r="G65" s="10">
        <v>3</v>
      </c>
      <c r="H65" s="10" t="b">
        <v>0</v>
      </c>
      <c r="I65" s="10" t="b">
        <v>0</v>
      </c>
      <c r="J65" s="10">
        <v>55</v>
      </c>
      <c r="K65" s="10"/>
      <c r="L65" s="22">
        <v>23</v>
      </c>
      <c r="M65" s="98" t="s">
        <v>1</v>
      </c>
      <c r="N65" s="10" t="s">
        <v>1500</v>
      </c>
      <c r="O65" s="20">
        <v>7</v>
      </c>
      <c r="P65" s="20">
        <v>0</v>
      </c>
      <c r="Q65" s="20">
        <v>9</v>
      </c>
      <c r="R65" s="29">
        <v>0.69230769230769229</v>
      </c>
      <c r="S65" s="15" t="s">
        <v>1394</v>
      </c>
      <c r="T65" s="15" t="s">
        <v>1417</v>
      </c>
      <c r="U65" s="15" t="s">
        <v>1396</v>
      </c>
      <c r="V65" s="155">
        <v>499146774</v>
      </c>
      <c r="W65" s="155" t="b">
        <v>1</v>
      </c>
      <c r="X65" s="10" t="s">
        <v>1</v>
      </c>
      <c r="Y65" s="10" t="b">
        <v>1</v>
      </c>
      <c r="Z65" s="12" t="b">
        <v>0</v>
      </c>
      <c r="AA65" s="14" t="s">
        <v>1</v>
      </c>
      <c r="AB65" s="157" t="b">
        <v>0</v>
      </c>
      <c r="AC65" s="20">
        <v>8</v>
      </c>
      <c r="AD65" s="14" t="s">
        <v>693</v>
      </c>
      <c r="AE65" s="158" t="b">
        <v>0</v>
      </c>
      <c r="AF65" s="158" t="b">
        <v>1</v>
      </c>
      <c r="AG65" s="14" t="s">
        <v>705</v>
      </c>
      <c r="AH65" s="14" t="s">
        <v>701</v>
      </c>
      <c r="AI65" s="14" t="s">
        <v>709</v>
      </c>
      <c r="AJ65" s="14" t="s">
        <v>739</v>
      </c>
      <c r="AK65" s="14" t="s">
        <v>697</v>
      </c>
      <c r="AL65" s="14" t="s">
        <v>735</v>
      </c>
      <c r="AM65" s="14" t="s">
        <v>732</v>
      </c>
      <c r="AN65" s="14" t="s">
        <v>677</v>
      </c>
      <c r="AO65" s="21" t="s">
        <v>689</v>
      </c>
    </row>
    <row r="66" spans="1:41" x14ac:dyDescent="0.35">
      <c r="A66" s="10">
        <v>23</v>
      </c>
      <c r="B66" s="10" t="b">
        <v>0</v>
      </c>
      <c r="C66" s="10" t="b">
        <v>0</v>
      </c>
      <c r="D66" s="10" t="b">
        <v>0</v>
      </c>
      <c r="E66" s="10">
        <v>31</v>
      </c>
      <c r="F66" s="10">
        <v>-8</v>
      </c>
      <c r="G66" s="10">
        <v>4</v>
      </c>
      <c r="H66" s="10" t="b">
        <v>0</v>
      </c>
      <c r="I66" s="10" t="b">
        <v>0</v>
      </c>
      <c r="J66" s="10">
        <v>56</v>
      </c>
      <c r="K66" s="10"/>
      <c r="L66" s="22">
        <v>23</v>
      </c>
      <c r="M66" s="98" t="s">
        <v>1</v>
      </c>
      <c r="N66" s="10" t="s">
        <v>1511</v>
      </c>
      <c r="O66" s="20">
        <v>7</v>
      </c>
      <c r="P66" s="20">
        <v>0</v>
      </c>
      <c r="Q66" s="20">
        <v>9</v>
      </c>
      <c r="R66" s="29">
        <v>0.69230769230769229</v>
      </c>
      <c r="S66" s="15" t="s">
        <v>1396</v>
      </c>
      <c r="T66" s="15" t="s">
        <v>1395</v>
      </c>
      <c r="U66" s="15" t="s">
        <v>1396</v>
      </c>
      <c r="V66" s="155">
        <v>486080140</v>
      </c>
      <c r="W66" s="155" t="b">
        <v>1</v>
      </c>
      <c r="X66" s="10" t="s">
        <v>1</v>
      </c>
      <c r="Y66" s="10" t="b">
        <v>1</v>
      </c>
      <c r="Z66" s="12" t="b">
        <v>0</v>
      </c>
      <c r="AA66" s="14" t="s">
        <v>1</v>
      </c>
      <c r="AB66" s="157" t="b">
        <v>0</v>
      </c>
      <c r="AC66" s="20">
        <v>5</v>
      </c>
      <c r="AD66" s="14" t="s">
        <v>1</v>
      </c>
      <c r="AE66" s="158" t="b">
        <v>0</v>
      </c>
      <c r="AF66" s="158" t="b">
        <v>0</v>
      </c>
      <c r="AG66" s="14" t="s">
        <v>705</v>
      </c>
      <c r="AH66" s="14" t="s">
        <v>701</v>
      </c>
      <c r="AI66" s="14" t="s">
        <v>709</v>
      </c>
      <c r="AJ66" s="14" t="s">
        <v>739</v>
      </c>
      <c r="AK66" s="14" t="s">
        <v>697</v>
      </c>
      <c r="AL66" s="14" t="s">
        <v>735</v>
      </c>
      <c r="AM66" s="14" t="s">
        <v>732</v>
      </c>
      <c r="AN66" s="14" t="s">
        <v>677</v>
      </c>
      <c r="AO66" s="21" t="s">
        <v>689</v>
      </c>
    </row>
    <row r="67" spans="1:41" x14ac:dyDescent="0.35">
      <c r="A67" s="10">
        <v>120</v>
      </c>
      <c r="B67" s="10" t="b">
        <v>0</v>
      </c>
      <c r="C67" s="10" t="b">
        <v>0</v>
      </c>
      <c r="D67" s="10" t="b">
        <v>0</v>
      </c>
      <c r="E67" s="10">
        <v>31</v>
      </c>
      <c r="F67" s="10">
        <v>-8</v>
      </c>
      <c r="G67" s="10">
        <v>5</v>
      </c>
      <c r="H67" s="10" t="b">
        <v>0</v>
      </c>
      <c r="I67" s="10" t="b">
        <v>0</v>
      </c>
      <c r="J67" s="10">
        <v>57</v>
      </c>
      <c r="K67" s="10"/>
      <c r="L67" s="22">
        <v>23</v>
      </c>
      <c r="M67" s="98" t="s">
        <v>1</v>
      </c>
      <c r="N67" s="10" t="s">
        <v>1494</v>
      </c>
      <c r="O67" s="20">
        <v>7</v>
      </c>
      <c r="P67" s="20">
        <v>0</v>
      </c>
      <c r="Q67" s="20">
        <v>9</v>
      </c>
      <c r="R67" s="29">
        <v>0.69230769230769229</v>
      </c>
      <c r="S67" s="15" t="s">
        <v>1394</v>
      </c>
      <c r="T67" s="15" t="s">
        <v>1395</v>
      </c>
      <c r="U67" s="15" t="s">
        <v>1495</v>
      </c>
      <c r="V67" s="155">
        <v>389949009</v>
      </c>
      <c r="W67" s="155" t="b">
        <v>1</v>
      </c>
      <c r="X67" s="10" t="s">
        <v>1</v>
      </c>
      <c r="Y67" s="10" t="b">
        <v>1</v>
      </c>
      <c r="Z67" s="12" t="b">
        <v>0</v>
      </c>
      <c r="AA67" s="14" t="s">
        <v>1</v>
      </c>
      <c r="AB67" s="157" t="b">
        <v>0</v>
      </c>
      <c r="AC67" s="20">
        <v>6</v>
      </c>
      <c r="AD67" s="14" t="s">
        <v>709</v>
      </c>
      <c r="AE67" s="158" t="b">
        <v>1</v>
      </c>
      <c r="AF67" s="158" t="b">
        <v>1</v>
      </c>
      <c r="AG67" s="14" t="s">
        <v>705</v>
      </c>
      <c r="AH67" s="14" t="s">
        <v>693</v>
      </c>
      <c r="AI67" s="14" t="s">
        <v>709</v>
      </c>
      <c r="AJ67" s="14" t="s">
        <v>739</v>
      </c>
      <c r="AK67" s="14" t="s">
        <v>697</v>
      </c>
      <c r="AL67" s="14" t="s">
        <v>673</v>
      </c>
      <c r="AM67" s="14" t="s">
        <v>732</v>
      </c>
      <c r="AN67" s="14" t="s">
        <v>677</v>
      </c>
      <c r="AO67" s="21" t="s">
        <v>689</v>
      </c>
    </row>
    <row r="68" spans="1:41" x14ac:dyDescent="0.35">
      <c r="A68" s="10">
        <v>7</v>
      </c>
      <c r="B68" s="10" t="b">
        <v>0</v>
      </c>
      <c r="C68" s="10" t="b">
        <v>0</v>
      </c>
      <c r="D68" s="10" t="b">
        <v>0</v>
      </c>
      <c r="E68" s="10">
        <v>6</v>
      </c>
      <c r="F68" s="10">
        <v>17</v>
      </c>
      <c r="G68" s="10">
        <v>1</v>
      </c>
      <c r="H68" s="10" t="b">
        <v>1</v>
      </c>
      <c r="I68" s="10" t="b">
        <v>0</v>
      </c>
      <c r="J68" s="10">
        <v>58</v>
      </c>
      <c r="K68" s="10"/>
      <c r="L68" s="22">
        <v>23</v>
      </c>
      <c r="M68" s="98" t="s">
        <v>1681</v>
      </c>
      <c r="N68" s="10" t="s">
        <v>1490</v>
      </c>
      <c r="O68" s="20">
        <v>6</v>
      </c>
      <c r="P68" s="20">
        <v>0</v>
      </c>
      <c r="Q68" s="20">
        <v>9</v>
      </c>
      <c r="R68" s="29">
        <v>0.69230769230769229</v>
      </c>
      <c r="S68" s="15" t="s">
        <v>1394</v>
      </c>
      <c r="T68" s="15" t="s">
        <v>1417</v>
      </c>
      <c r="U68" s="15" t="s">
        <v>1396</v>
      </c>
      <c r="V68" s="155">
        <v>381457381</v>
      </c>
      <c r="W68" s="155" t="b">
        <v>1</v>
      </c>
      <c r="X68" s="10" t="s">
        <v>1</v>
      </c>
      <c r="Y68" s="10" t="b">
        <v>1</v>
      </c>
      <c r="Z68" s="12" t="b">
        <v>0</v>
      </c>
      <c r="AA68" s="14" t="s">
        <v>1</v>
      </c>
      <c r="AB68" s="157" t="b">
        <v>0</v>
      </c>
      <c r="AC68" s="20">
        <v>7</v>
      </c>
      <c r="AD68" s="14" t="s">
        <v>701</v>
      </c>
      <c r="AE68" s="158" t="b">
        <v>1</v>
      </c>
      <c r="AF68" s="158" t="b">
        <v>0</v>
      </c>
      <c r="AG68" s="14" t="s">
        <v>705</v>
      </c>
      <c r="AH68" s="14" t="s">
        <v>701</v>
      </c>
      <c r="AI68" s="14" t="s">
        <v>721</v>
      </c>
      <c r="AJ68" s="14" t="s">
        <v>739</v>
      </c>
      <c r="AK68" s="14" t="s">
        <v>697</v>
      </c>
      <c r="AL68" s="14" t="s">
        <v>735</v>
      </c>
      <c r="AM68" s="14" t="s">
        <v>732</v>
      </c>
      <c r="AN68" s="14" t="s">
        <v>677</v>
      </c>
      <c r="AO68" s="21" t="s">
        <v>689</v>
      </c>
    </row>
    <row r="69" spans="1:41" s="11" customFormat="1" x14ac:dyDescent="0.35">
      <c r="A69" s="10">
        <v>147</v>
      </c>
      <c r="B69" s="10" t="b">
        <v>0</v>
      </c>
      <c r="C69" s="10" t="b">
        <v>0</v>
      </c>
      <c r="D69" s="10" t="b">
        <v>0</v>
      </c>
      <c r="E69" s="10">
        <v>6</v>
      </c>
      <c r="F69" s="10">
        <v>17</v>
      </c>
      <c r="G69" s="10">
        <v>2</v>
      </c>
      <c r="H69" s="10" t="b">
        <v>1</v>
      </c>
      <c r="I69" s="10" t="b">
        <v>0</v>
      </c>
      <c r="J69" s="10">
        <v>59</v>
      </c>
      <c r="K69" s="10"/>
      <c r="L69" s="22">
        <v>23</v>
      </c>
      <c r="M69" s="98" t="s">
        <v>1681</v>
      </c>
      <c r="N69" s="10" t="s">
        <v>1380</v>
      </c>
      <c r="O69" s="20">
        <v>6</v>
      </c>
      <c r="P69" s="20">
        <v>0</v>
      </c>
      <c r="Q69" s="20">
        <v>9</v>
      </c>
      <c r="R69" s="29">
        <v>0.69230769230769229</v>
      </c>
      <c r="S69" s="15" t="s">
        <v>1394</v>
      </c>
      <c r="T69" s="15" t="s">
        <v>1395</v>
      </c>
      <c r="U69" s="15" t="s">
        <v>1406</v>
      </c>
      <c r="V69" s="155">
        <v>276237508</v>
      </c>
      <c r="W69" s="155" t="b">
        <v>1</v>
      </c>
      <c r="X69" s="10" t="s">
        <v>1</v>
      </c>
      <c r="Y69" s="10" t="b">
        <v>1</v>
      </c>
      <c r="Z69" s="12" t="b">
        <v>0</v>
      </c>
      <c r="AA69" s="14" t="s">
        <v>1</v>
      </c>
      <c r="AB69" s="157" t="b">
        <v>0</v>
      </c>
      <c r="AC69" s="20">
        <v>8</v>
      </c>
      <c r="AD69" s="14" t="s">
        <v>681</v>
      </c>
      <c r="AE69" s="158" t="b">
        <v>0</v>
      </c>
      <c r="AF69" s="158" t="b">
        <v>0</v>
      </c>
      <c r="AG69" s="14" t="s">
        <v>705</v>
      </c>
      <c r="AH69" s="14" t="s">
        <v>701</v>
      </c>
      <c r="AI69" s="14" t="s">
        <v>709</v>
      </c>
      <c r="AJ69" s="14" t="s">
        <v>739</v>
      </c>
      <c r="AK69" s="14" t="s">
        <v>725</v>
      </c>
      <c r="AL69" s="14" t="s">
        <v>735</v>
      </c>
      <c r="AM69" s="14" t="s">
        <v>732</v>
      </c>
      <c r="AN69" s="14" t="s">
        <v>677</v>
      </c>
      <c r="AO69" s="21" t="s">
        <v>689</v>
      </c>
    </row>
    <row r="70" spans="1:41" x14ac:dyDescent="0.35">
      <c r="A70" s="10">
        <v>173</v>
      </c>
      <c r="B70" s="10" t="b">
        <v>0</v>
      </c>
      <c r="C70" s="10" t="b">
        <v>0</v>
      </c>
      <c r="D70" s="10" t="b">
        <v>0</v>
      </c>
      <c r="E70" s="10">
        <v>31</v>
      </c>
      <c r="F70" s="10">
        <v>-8</v>
      </c>
      <c r="G70" s="10">
        <v>3</v>
      </c>
      <c r="H70" s="10" t="b">
        <v>1</v>
      </c>
      <c r="I70" s="10" t="b">
        <v>0</v>
      </c>
      <c r="J70" s="10">
        <v>60</v>
      </c>
      <c r="K70" s="10"/>
      <c r="L70" s="22">
        <v>23</v>
      </c>
      <c r="M70" s="98" t="s">
        <v>1</v>
      </c>
      <c r="N70" s="10" t="s">
        <v>1529</v>
      </c>
      <c r="O70" s="20">
        <v>7</v>
      </c>
      <c r="P70" s="20">
        <v>0</v>
      </c>
      <c r="Q70" s="20">
        <v>9</v>
      </c>
      <c r="R70" s="29">
        <v>0.69230769230769229</v>
      </c>
      <c r="S70" s="15" t="s">
        <v>1396</v>
      </c>
      <c r="T70" s="15" t="s">
        <v>1395</v>
      </c>
      <c r="U70" s="15" t="s">
        <v>1406</v>
      </c>
      <c r="V70" s="155">
        <v>213419650</v>
      </c>
      <c r="W70" s="155" t="b">
        <v>1</v>
      </c>
      <c r="X70" s="10" t="s">
        <v>1</v>
      </c>
      <c r="Y70" s="10" t="b">
        <v>1</v>
      </c>
      <c r="Z70" s="12" t="b">
        <v>0</v>
      </c>
      <c r="AA70" s="14" t="s">
        <v>1</v>
      </c>
      <c r="AB70" s="157" t="b">
        <v>0</v>
      </c>
      <c r="AC70" s="20">
        <v>6</v>
      </c>
      <c r="AD70" s="14" t="s">
        <v>697</v>
      </c>
      <c r="AE70" s="158" t="b">
        <v>1</v>
      </c>
      <c r="AF70" s="158" t="b">
        <v>1</v>
      </c>
      <c r="AG70" s="14" t="s">
        <v>705</v>
      </c>
      <c r="AH70" s="14" t="s">
        <v>701</v>
      </c>
      <c r="AI70" s="14" t="s">
        <v>709</v>
      </c>
      <c r="AJ70" s="14" t="s">
        <v>739</v>
      </c>
      <c r="AK70" s="14" t="s">
        <v>697</v>
      </c>
      <c r="AL70" s="14" t="s">
        <v>735</v>
      </c>
      <c r="AM70" s="14" t="s">
        <v>732</v>
      </c>
      <c r="AN70" s="14" t="s">
        <v>677</v>
      </c>
      <c r="AO70" s="21" t="s">
        <v>689</v>
      </c>
    </row>
    <row r="71" spans="1:41" x14ac:dyDescent="0.35">
      <c r="A71" s="10">
        <v>258</v>
      </c>
      <c r="B71" s="10" t="b">
        <v>0</v>
      </c>
      <c r="C71" s="10" t="b">
        <v>0</v>
      </c>
      <c r="D71" s="10" t="b">
        <v>0</v>
      </c>
      <c r="E71" s="10">
        <v>31</v>
      </c>
      <c r="F71" s="10">
        <v>-8</v>
      </c>
      <c r="G71" s="10">
        <v>4</v>
      </c>
      <c r="H71" s="10" t="b">
        <v>1</v>
      </c>
      <c r="I71" s="10" t="b">
        <v>0</v>
      </c>
      <c r="J71" s="10">
        <v>61</v>
      </c>
      <c r="K71" s="10"/>
      <c r="L71" s="22">
        <v>23</v>
      </c>
      <c r="M71" s="98" t="s">
        <v>1</v>
      </c>
      <c r="N71" s="10" t="s">
        <v>1489</v>
      </c>
      <c r="O71" s="20">
        <v>7</v>
      </c>
      <c r="P71" s="20">
        <v>0</v>
      </c>
      <c r="Q71" s="20">
        <v>9</v>
      </c>
      <c r="R71" s="29">
        <v>0.69230769230769229</v>
      </c>
      <c r="S71" s="15" t="s">
        <v>1394</v>
      </c>
      <c r="T71" s="15" t="s">
        <v>1417</v>
      </c>
      <c r="U71" s="15" t="s">
        <v>1396</v>
      </c>
      <c r="V71" s="155">
        <v>185945826</v>
      </c>
      <c r="W71" s="155" t="b">
        <v>1</v>
      </c>
      <c r="X71" s="10" t="s">
        <v>1</v>
      </c>
      <c r="Y71" s="10" t="b">
        <v>1</v>
      </c>
      <c r="Z71" s="12" t="b">
        <v>0</v>
      </c>
      <c r="AA71" s="14" t="s">
        <v>1</v>
      </c>
      <c r="AB71" s="157" t="b">
        <v>0</v>
      </c>
      <c r="AC71" s="20">
        <v>7</v>
      </c>
      <c r="AD71" s="14" t="s">
        <v>705</v>
      </c>
      <c r="AE71" s="158" t="b">
        <v>1</v>
      </c>
      <c r="AF71" s="158" t="b">
        <v>1</v>
      </c>
      <c r="AG71" s="14" t="s">
        <v>705</v>
      </c>
      <c r="AH71" s="14" t="s">
        <v>701</v>
      </c>
      <c r="AI71" s="14" t="s">
        <v>709</v>
      </c>
      <c r="AJ71" s="14" t="s">
        <v>739</v>
      </c>
      <c r="AK71" s="14" t="s">
        <v>697</v>
      </c>
      <c r="AL71" s="14" t="s">
        <v>735</v>
      </c>
      <c r="AM71" s="14" t="s">
        <v>732</v>
      </c>
      <c r="AN71" s="14" t="s">
        <v>677</v>
      </c>
      <c r="AO71" s="21" t="s">
        <v>689</v>
      </c>
    </row>
    <row r="72" spans="1:41" x14ac:dyDescent="0.35">
      <c r="A72" s="10">
        <v>93</v>
      </c>
      <c r="B72" s="10" t="b">
        <v>0</v>
      </c>
      <c r="C72" s="10" t="b">
        <v>0</v>
      </c>
      <c r="D72" s="10" t="b">
        <v>0</v>
      </c>
      <c r="E72" s="10">
        <v>6</v>
      </c>
      <c r="F72" s="10">
        <v>17</v>
      </c>
      <c r="G72" s="10">
        <v>5</v>
      </c>
      <c r="H72" s="10" t="b">
        <v>1</v>
      </c>
      <c r="I72" s="10" t="b">
        <v>0</v>
      </c>
      <c r="J72" s="10">
        <v>62</v>
      </c>
      <c r="K72" s="10"/>
      <c r="L72" s="22">
        <v>23</v>
      </c>
      <c r="M72" s="98" t="s">
        <v>1681</v>
      </c>
      <c r="N72" s="10" t="s">
        <v>1531</v>
      </c>
      <c r="O72" s="20">
        <v>6</v>
      </c>
      <c r="P72" s="20">
        <v>0</v>
      </c>
      <c r="Q72" s="20">
        <v>9</v>
      </c>
      <c r="R72" s="29">
        <v>0.69230769230769229</v>
      </c>
      <c r="S72" s="15" t="s">
        <v>1394</v>
      </c>
      <c r="T72" s="15" t="s">
        <v>1395</v>
      </c>
      <c r="U72" s="15" t="s">
        <v>1396</v>
      </c>
      <c r="V72" s="155">
        <v>68607013</v>
      </c>
      <c r="W72" s="155" t="b">
        <v>1</v>
      </c>
      <c r="X72" s="10" t="s">
        <v>1</v>
      </c>
      <c r="Y72" s="10" t="b">
        <v>1</v>
      </c>
      <c r="Z72" s="12" t="b">
        <v>0</v>
      </c>
      <c r="AA72" s="14" t="s">
        <v>1</v>
      </c>
      <c r="AB72" s="157" t="b">
        <v>0</v>
      </c>
      <c r="AC72" s="20">
        <v>7</v>
      </c>
      <c r="AD72" s="14" t="s">
        <v>725</v>
      </c>
      <c r="AE72" s="158" t="b">
        <v>1</v>
      </c>
      <c r="AF72" s="158" t="b">
        <v>0</v>
      </c>
      <c r="AG72" s="14" t="s">
        <v>705</v>
      </c>
      <c r="AH72" s="14" t="s">
        <v>701</v>
      </c>
      <c r="AI72" s="14" t="s">
        <v>709</v>
      </c>
      <c r="AJ72" s="14" t="s">
        <v>739</v>
      </c>
      <c r="AK72" s="14" t="s">
        <v>725</v>
      </c>
      <c r="AL72" s="14" t="s">
        <v>735</v>
      </c>
      <c r="AM72" s="14" t="s">
        <v>732</v>
      </c>
      <c r="AN72" s="14" t="s">
        <v>677</v>
      </c>
      <c r="AO72" s="21" t="s">
        <v>689</v>
      </c>
    </row>
    <row r="73" spans="1:41" x14ac:dyDescent="0.35">
      <c r="A73" s="10">
        <v>106</v>
      </c>
      <c r="B73" s="10" t="b">
        <v>0</v>
      </c>
      <c r="C73" s="10" t="b">
        <v>0</v>
      </c>
      <c r="D73" s="10" t="b">
        <v>0</v>
      </c>
      <c r="E73" s="10">
        <v>31</v>
      </c>
      <c r="F73" s="10">
        <v>-8</v>
      </c>
      <c r="G73" s="10">
        <v>1</v>
      </c>
      <c r="H73" s="10" t="b">
        <v>0</v>
      </c>
      <c r="I73" s="10" t="b">
        <v>0</v>
      </c>
      <c r="J73" s="10">
        <v>63</v>
      </c>
      <c r="K73" s="10"/>
      <c r="L73" s="22">
        <v>23</v>
      </c>
      <c r="M73" s="98" t="s">
        <v>1</v>
      </c>
      <c r="N73" s="10" t="s">
        <v>1493</v>
      </c>
      <c r="O73" s="20">
        <v>7</v>
      </c>
      <c r="P73" s="20">
        <v>0</v>
      </c>
      <c r="Q73" s="20">
        <v>9</v>
      </c>
      <c r="R73" s="29">
        <v>0.69230769230769229</v>
      </c>
      <c r="S73" s="15" t="s">
        <v>1396</v>
      </c>
      <c r="T73" s="15" t="s">
        <v>1395</v>
      </c>
      <c r="U73" s="15" t="s">
        <v>1396</v>
      </c>
      <c r="V73" s="155">
        <v>52136924</v>
      </c>
      <c r="W73" s="155" t="b">
        <v>1</v>
      </c>
      <c r="X73" s="10" t="s">
        <v>1</v>
      </c>
      <c r="Y73" s="10" t="b">
        <v>1</v>
      </c>
      <c r="Z73" s="12" t="b">
        <v>0</v>
      </c>
      <c r="AA73" s="14" t="s">
        <v>1</v>
      </c>
      <c r="AB73" s="157" t="b">
        <v>0</v>
      </c>
      <c r="AC73" s="20">
        <v>5</v>
      </c>
      <c r="AD73" s="14" t="s">
        <v>693</v>
      </c>
      <c r="AE73" s="158" t="b">
        <v>0</v>
      </c>
      <c r="AF73" s="158" t="b">
        <v>1</v>
      </c>
      <c r="AG73" s="14" t="s">
        <v>705</v>
      </c>
      <c r="AH73" s="14" t="s">
        <v>701</v>
      </c>
      <c r="AI73" s="14" t="s">
        <v>709</v>
      </c>
      <c r="AJ73" s="14" t="s">
        <v>739</v>
      </c>
      <c r="AK73" s="14" t="s">
        <v>697</v>
      </c>
      <c r="AL73" s="14" t="s">
        <v>735</v>
      </c>
      <c r="AM73" s="14" t="s">
        <v>732</v>
      </c>
      <c r="AN73" s="14" t="s">
        <v>677</v>
      </c>
      <c r="AO73" s="21" t="s">
        <v>689</v>
      </c>
    </row>
    <row r="74" spans="1:41" x14ac:dyDescent="0.35">
      <c r="A74" s="10">
        <v>215</v>
      </c>
      <c r="B74" s="10" t="b">
        <v>0</v>
      </c>
      <c r="C74" s="10" t="b">
        <v>0</v>
      </c>
      <c r="D74" s="10" t="b">
        <v>0</v>
      </c>
      <c r="E74" s="10">
        <v>31</v>
      </c>
      <c r="F74" s="10">
        <v>33</v>
      </c>
      <c r="G74" s="10">
        <v>1</v>
      </c>
      <c r="H74" s="10" t="b">
        <v>1</v>
      </c>
      <c r="I74" s="10" t="b">
        <v>0</v>
      </c>
      <c r="J74" s="10">
        <v>64</v>
      </c>
      <c r="K74" s="10"/>
      <c r="L74" s="22">
        <v>64</v>
      </c>
      <c r="M74" s="98" t="s">
        <v>1680</v>
      </c>
      <c r="N74" s="10" t="s">
        <v>1353</v>
      </c>
      <c r="O74" s="20">
        <v>6</v>
      </c>
      <c r="P74" s="20">
        <v>0</v>
      </c>
      <c r="Q74" s="20">
        <v>8</v>
      </c>
      <c r="R74" s="29">
        <v>0.61538461538461542</v>
      </c>
      <c r="S74" s="15" t="s">
        <v>1394</v>
      </c>
      <c r="T74" s="15" t="s">
        <v>1395</v>
      </c>
      <c r="U74" s="15" t="s">
        <v>1396</v>
      </c>
      <c r="V74" s="155">
        <v>2048743095</v>
      </c>
      <c r="W74" s="155" t="b">
        <v>1</v>
      </c>
      <c r="X74" s="10" t="s">
        <v>1</v>
      </c>
      <c r="Y74" s="10" t="b">
        <v>1</v>
      </c>
      <c r="Z74" s="12" t="b">
        <v>1</v>
      </c>
      <c r="AA74" s="14" t="s">
        <v>739</v>
      </c>
      <c r="AB74" s="157" t="b">
        <v>1</v>
      </c>
      <c r="AC74" s="20">
        <v>6</v>
      </c>
      <c r="AD74" s="14" t="s">
        <v>725</v>
      </c>
      <c r="AE74" s="158" t="b">
        <v>1</v>
      </c>
      <c r="AF74" s="158" t="b">
        <v>0</v>
      </c>
      <c r="AG74" s="14" t="s">
        <v>705</v>
      </c>
      <c r="AH74" s="14" t="s">
        <v>701</v>
      </c>
      <c r="AI74" s="14" t="s">
        <v>709</v>
      </c>
      <c r="AJ74" s="14" t="s">
        <v>739</v>
      </c>
      <c r="AK74" s="14" t="s">
        <v>725</v>
      </c>
      <c r="AL74" s="14" t="s">
        <v>735</v>
      </c>
      <c r="AM74" s="14" t="s">
        <v>732</v>
      </c>
      <c r="AN74" s="14" t="s">
        <v>677</v>
      </c>
      <c r="AO74" s="21" t="s">
        <v>689</v>
      </c>
    </row>
    <row r="75" spans="1:41" x14ac:dyDescent="0.35">
      <c r="A75" s="10">
        <v>13</v>
      </c>
      <c r="B75" s="10" t="b">
        <v>0</v>
      </c>
      <c r="C75" s="10" t="b">
        <v>1</v>
      </c>
      <c r="D75" s="10" t="b">
        <v>0</v>
      </c>
      <c r="E75" s="10">
        <v>31</v>
      </c>
      <c r="F75" s="10">
        <v>33</v>
      </c>
      <c r="G75" s="10">
        <v>2</v>
      </c>
      <c r="H75" s="10" t="b">
        <v>1</v>
      </c>
      <c r="I75" s="10" t="b">
        <v>0</v>
      </c>
      <c r="J75" s="10">
        <v>65</v>
      </c>
      <c r="K75" s="10"/>
      <c r="L75" s="22">
        <v>64</v>
      </c>
      <c r="M75" s="98" t="s">
        <v>1680</v>
      </c>
      <c r="N75" s="10" t="s">
        <v>1548</v>
      </c>
      <c r="O75" s="20">
        <v>6</v>
      </c>
      <c r="P75" s="20">
        <v>0</v>
      </c>
      <c r="Q75" s="20">
        <v>8</v>
      </c>
      <c r="R75" s="29">
        <v>0.61538461538461542</v>
      </c>
      <c r="S75" s="15" t="s">
        <v>1394</v>
      </c>
      <c r="T75" s="15" t="s">
        <v>1417</v>
      </c>
      <c r="U75" s="15" t="s">
        <v>1396</v>
      </c>
      <c r="V75" s="155">
        <v>2040206535</v>
      </c>
      <c r="W75" s="155" t="b">
        <v>1</v>
      </c>
      <c r="X75" s="10" t="s">
        <v>1</v>
      </c>
      <c r="Y75" s="10" t="b">
        <v>1</v>
      </c>
      <c r="Z75" s="12" t="b">
        <v>0</v>
      </c>
      <c r="AA75" s="14" t="s">
        <v>1</v>
      </c>
      <c r="AB75" s="157" t="b">
        <v>0</v>
      </c>
      <c r="AC75" s="20">
        <v>6</v>
      </c>
      <c r="AD75" s="14" t="s">
        <v>1</v>
      </c>
      <c r="AE75" s="158" t="b">
        <v>0</v>
      </c>
      <c r="AF75" s="158" t="b">
        <v>0</v>
      </c>
      <c r="AG75" s="14" t="s">
        <v>713</v>
      </c>
      <c r="AH75" s="14" t="s">
        <v>701</v>
      </c>
      <c r="AI75" s="14" t="s">
        <v>709</v>
      </c>
      <c r="AJ75" s="14" t="s">
        <v>739</v>
      </c>
      <c r="AK75" s="14" t="s">
        <v>697</v>
      </c>
      <c r="AL75" s="14" t="s">
        <v>735</v>
      </c>
      <c r="AM75" s="14" t="s">
        <v>732</v>
      </c>
      <c r="AN75" s="14" t="s">
        <v>677</v>
      </c>
      <c r="AO75" s="21" t="s">
        <v>689</v>
      </c>
    </row>
    <row r="76" spans="1:41" x14ac:dyDescent="0.35">
      <c r="A76" s="10">
        <v>22</v>
      </c>
      <c r="B76" s="10" t="b">
        <v>0</v>
      </c>
      <c r="C76" s="10" t="b">
        <v>0</v>
      </c>
      <c r="D76" s="10" t="b">
        <v>0</v>
      </c>
      <c r="E76" s="10">
        <v>31</v>
      </c>
      <c r="F76" s="10">
        <v>33</v>
      </c>
      <c r="G76" s="10">
        <v>3</v>
      </c>
      <c r="H76" s="10" t="b">
        <v>1</v>
      </c>
      <c r="I76" s="10" t="b">
        <v>0</v>
      </c>
      <c r="J76" s="10">
        <v>66</v>
      </c>
      <c r="K76" s="10"/>
      <c r="L76" s="22">
        <v>64</v>
      </c>
      <c r="M76" s="98" t="s">
        <v>1680</v>
      </c>
      <c r="N76" s="10" t="s">
        <v>1575</v>
      </c>
      <c r="O76" s="20">
        <v>6</v>
      </c>
      <c r="P76" s="20">
        <v>0</v>
      </c>
      <c r="Q76" s="20">
        <v>8</v>
      </c>
      <c r="R76" s="29">
        <v>0.61538461538461542</v>
      </c>
      <c r="S76" s="15" t="s">
        <v>1394</v>
      </c>
      <c r="T76" s="15" t="s">
        <v>1395</v>
      </c>
      <c r="U76" s="15" t="s">
        <v>1396</v>
      </c>
      <c r="V76" s="155">
        <v>1980063120</v>
      </c>
      <c r="W76" s="155" t="b">
        <v>1</v>
      </c>
      <c r="X76" s="10" t="s">
        <v>1</v>
      </c>
      <c r="Y76" s="10" t="b">
        <v>1</v>
      </c>
      <c r="Z76" s="12" t="b">
        <v>0</v>
      </c>
      <c r="AA76" s="14" t="s">
        <v>1</v>
      </c>
      <c r="AB76" s="157" t="b">
        <v>0</v>
      </c>
      <c r="AC76" s="20">
        <v>7</v>
      </c>
      <c r="AD76" s="14" t="s">
        <v>1</v>
      </c>
      <c r="AE76" s="158" t="b">
        <v>0</v>
      </c>
      <c r="AF76" s="158" t="b">
        <v>0</v>
      </c>
      <c r="AG76" s="14" t="s">
        <v>705</v>
      </c>
      <c r="AH76" s="14" t="s">
        <v>701</v>
      </c>
      <c r="AI76" s="14" t="s">
        <v>709</v>
      </c>
      <c r="AJ76" s="14" t="s">
        <v>739</v>
      </c>
      <c r="AK76" s="14" t="s">
        <v>725</v>
      </c>
      <c r="AL76" s="14" t="s">
        <v>735</v>
      </c>
      <c r="AM76" s="14" t="s">
        <v>732</v>
      </c>
      <c r="AN76" s="14" t="s">
        <v>677</v>
      </c>
      <c r="AO76" s="21" t="s">
        <v>689</v>
      </c>
    </row>
    <row r="77" spans="1:41" x14ac:dyDescent="0.35">
      <c r="A77" s="10">
        <v>113</v>
      </c>
      <c r="B77" s="10" t="b">
        <v>0</v>
      </c>
      <c r="C77" s="10" t="b">
        <v>0</v>
      </c>
      <c r="D77" s="10" t="b">
        <v>0</v>
      </c>
      <c r="E77" s="10">
        <v>31</v>
      </c>
      <c r="F77" s="10">
        <v>33</v>
      </c>
      <c r="G77" s="10">
        <v>4</v>
      </c>
      <c r="H77" s="10" t="b">
        <v>1</v>
      </c>
      <c r="I77" s="10" t="b">
        <v>0</v>
      </c>
      <c r="J77" s="10">
        <v>67</v>
      </c>
      <c r="K77" s="10"/>
      <c r="L77" s="22">
        <v>64</v>
      </c>
      <c r="M77" s="98" t="s">
        <v>1680</v>
      </c>
      <c r="N77" s="10" t="s">
        <v>1567</v>
      </c>
      <c r="O77" s="20">
        <v>6</v>
      </c>
      <c r="P77" s="20">
        <v>0</v>
      </c>
      <c r="Q77" s="20">
        <v>8</v>
      </c>
      <c r="R77" s="29">
        <v>0.61538461538461542</v>
      </c>
      <c r="S77" s="15" t="s">
        <v>1394</v>
      </c>
      <c r="T77" s="15" t="s">
        <v>1395</v>
      </c>
      <c r="U77" s="15" t="s">
        <v>1396</v>
      </c>
      <c r="V77" s="155">
        <v>1902675306</v>
      </c>
      <c r="W77" s="155" t="b">
        <v>1</v>
      </c>
      <c r="X77" s="10" t="s">
        <v>1</v>
      </c>
      <c r="Y77" s="10" t="b">
        <v>1</v>
      </c>
      <c r="Z77" s="12" t="b">
        <v>0</v>
      </c>
      <c r="AA77" s="14" t="s">
        <v>1</v>
      </c>
      <c r="AB77" s="157" t="b">
        <v>0</v>
      </c>
      <c r="AC77" s="20">
        <v>6</v>
      </c>
      <c r="AD77" s="14" t="s">
        <v>701</v>
      </c>
      <c r="AE77" s="158" t="b">
        <v>1</v>
      </c>
      <c r="AF77" s="158" t="b">
        <v>0</v>
      </c>
      <c r="AG77" s="14" t="s">
        <v>705</v>
      </c>
      <c r="AH77" s="14" t="s">
        <v>701</v>
      </c>
      <c r="AI77" s="14" t="s">
        <v>709</v>
      </c>
      <c r="AJ77" s="14" t="s">
        <v>739</v>
      </c>
      <c r="AK77" s="14" t="s">
        <v>697</v>
      </c>
      <c r="AL77" s="14" t="s">
        <v>735</v>
      </c>
      <c r="AM77" s="14" t="s">
        <v>717</v>
      </c>
      <c r="AN77" s="14" t="s">
        <v>677</v>
      </c>
      <c r="AO77" s="21" t="s">
        <v>689</v>
      </c>
    </row>
    <row r="78" spans="1:41" s="11" customFormat="1" x14ac:dyDescent="0.35">
      <c r="A78" s="10">
        <v>132</v>
      </c>
      <c r="B78" s="10" t="b">
        <v>0</v>
      </c>
      <c r="C78" s="10" t="b">
        <v>0</v>
      </c>
      <c r="D78" s="10" t="b">
        <v>0</v>
      </c>
      <c r="E78" s="10">
        <v>106</v>
      </c>
      <c r="F78" s="10">
        <v>-42</v>
      </c>
      <c r="G78" s="10">
        <v>5</v>
      </c>
      <c r="H78" s="10" t="b">
        <v>1</v>
      </c>
      <c r="I78" s="10" t="b">
        <v>0</v>
      </c>
      <c r="J78" s="10">
        <v>68</v>
      </c>
      <c r="K78" s="10"/>
      <c r="L78" s="22">
        <v>64</v>
      </c>
      <c r="M78" s="98" t="s">
        <v>1679</v>
      </c>
      <c r="N78" s="10" t="s">
        <v>1488</v>
      </c>
      <c r="O78" s="20">
        <v>7</v>
      </c>
      <c r="P78" s="20">
        <v>0</v>
      </c>
      <c r="Q78" s="20">
        <v>8</v>
      </c>
      <c r="R78" s="29">
        <v>0.61538461538461542</v>
      </c>
      <c r="S78" s="15" t="s">
        <v>1394</v>
      </c>
      <c r="T78" s="15" t="s">
        <v>1417</v>
      </c>
      <c r="U78" s="15" t="s">
        <v>1406</v>
      </c>
      <c r="V78" s="155">
        <v>1885893106</v>
      </c>
      <c r="W78" s="155" t="b">
        <v>1</v>
      </c>
      <c r="X78" s="10" t="s">
        <v>1</v>
      </c>
      <c r="Y78" s="10" t="b">
        <v>1</v>
      </c>
      <c r="Z78" s="12" t="b">
        <v>0</v>
      </c>
      <c r="AA78" s="14" t="s">
        <v>1</v>
      </c>
      <c r="AB78" s="157" t="b">
        <v>0</v>
      </c>
      <c r="AC78" s="20">
        <v>7</v>
      </c>
      <c r="AD78" s="14" t="s">
        <v>721</v>
      </c>
      <c r="AE78" s="158" t="b">
        <v>0</v>
      </c>
      <c r="AF78" s="158" t="b">
        <v>0</v>
      </c>
      <c r="AG78" s="14" t="s">
        <v>705</v>
      </c>
      <c r="AH78" s="14" t="s">
        <v>701</v>
      </c>
      <c r="AI78" s="14" t="s">
        <v>709</v>
      </c>
      <c r="AJ78" s="14" t="s">
        <v>739</v>
      </c>
      <c r="AK78" s="14" t="s">
        <v>697</v>
      </c>
      <c r="AL78" s="14" t="s">
        <v>735</v>
      </c>
      <c r="AM78" s="14" t="s">
        <v>732</v>
      </c>
      <c r="AN78" s="14" t="s">
        <v>677</v>
      </c>
      <c r="AO78" s="21" t="s">
        <v>689</v>
      </c>
    </row>
    <row r="79" spans="1:41" x14ac:dyDescent="0.35">
      <c r="A79" s="10">
        <v>309</v>
      </c>
      <c r="B79" s="10" t="b">
        <v>0</v>
      </c>
      <c r="C79" s="10" t="b">
        <v>0</v>
      </c>
      <c r="D79" s="10" t="b">
        <v>0</v>
      </c>
      <c r="E79" s="10">
        <v>6</v>
      </c>
      <c r="F79" s="10">
        <v>58</v>
      </c>
      <c r="G79" s="10">
        <v>1</v>
      </c>
      <c r="H79" s="10" t="b">
        <v>0</v>
      </c>
      <c r="I79" s="10" t="b">
        <v>0</v>
      </c>
      <c r="J79" s="10">
        <v>69</v>
      </c>
      <c r="K79" s="10"/>
      <c r="L79" s="22">
        <v>64</v>
      </c>
      <c r="M79" s="98" t="s">
        <v>1680</v>
      </c>
      <c r="N79" s="10" t="s">
        <v>1585</v>
      </c>
      <c r="O79" s="20">
        <v>5</v>
      </c>
      <c r="P79" s="20">
        <v>0</v>
      </c>
      <c r="Q79" s="20">
        <v>8</v>
      </c>
      <c r="R79" s="29">
        <v>0.61538461538461542</v>
      </c>
      <c r="S79" s="15" t="s">
        <v>1394</v>
      </c>
      <c r="T79" s="15" t="s">
        <v>1417</v>
      </c>
      <c r="U79" s="15" t="s">
        <v>1406</v>
      </c>
      <c r="V79" s="155">
        <v>1792467280</v>
      </c>
      <c r="W79" s="155" t="b">
        <v>0</v>
      </c>
      <c r="X79" s="10" t="s">
        <v>1</v>
      </c>
      <c r="Y79" s="10" t="b">
        <v>1</v>
      </c>
      <c r="Z79" s="12" t="b">
        <v>0</v>
      </c>
      <c r="AA79" s="14" t="s">
        <v>1</v>
      </c>
      <c r="AB79" s="157" t="b">
        <v>0</v>
      </c>
      <c r="AC79" s="20">
        <v>5</v>
      </c>
      <c r="AD79" s="14" t="s">
        <v>721</v>
      </c>
      <c r="AE79" s="158" t="b">
        <v>0</v>
      </c>
      <c r="AF79" s="158" t="b">
        <v>0</v>
      </c>
      <c r="AG79" s="14" t="s">
        <v>705</v>
      </c>
      <c r="AH79" s="14" t="s">
        <v>701</v>
      </c>
      <c r="AI79" s="14" t="s">
        <v>709</v>
      </c>
      <c r="AJ79" s="14" t="s">
        <v>739</v>
      </c>
      <c r="AK79" s="14" t="s">
        <v>725</v>
      </c>
      <c r="AL79" s="14" t="s">
        <v>673</v>
      </c>
      <c r="AM79" s="14" t="s">
        <v>732</v>
      </c>
      <c r="AN79" s="14" t="s">
        <v>677</v>
      </c>
      <c r="AO79" s="21" t="s">
        <v>689</v>
      </c>
    </row>
    <row r="80" spans="1:41" x14ac:dyDescent="0.35">
      <c r="A80" s="10">
        <v>246</v>
      </c>
      <c r="B80" s="10" t="b">
        <v>0</v>
      </c>
      <c r="C80" s="10" t="b">
        <v>1</v>
      </c>
      <c r="D80" s="10" t="b">
        <v>0</v>
      </c>
      <c r="E80" s="10">
        <v>31</v>
      </c>
      <c r="F80" s="10">
        <v>33</v>
      </c>
      <c r="G80" s="10">
        <v>2</v>
      </c>
      <c r="H80" s="10" t="b">
        <v>0</v>
      </c>
      <c r="I80" s="10" t="b">
        <v>0</v>
      </c>
      <c r="J80" s="10">
        <v>70</v>
      </c>
      <c r="K80" s="10"/>
      <c r="L80" s="22">
        <v>64</v>
      </c>
      <c r="M80" s="98" t="s">
        <v>1680</v>
      </c>
      <c r="N80" s="10" t="s">
        <v>1330</v>
      </c>
      <c r="O80" s="20">
        <v>6</v>
      </c>
      <c r="P80" s="20">
        <v>0</v>
      </c>
      <c r="Q80" s="20">
        <v>8</v>
      </c>
      <c r="R80" s="29">
        <v>0.61538461538461542</v>
      </c>
      <c r="S80" s="15" t="s">
        <v>1396</v>
      </c>
      <c r="T80" s="15" t="s">
        <v>1417</v>
      </c>
      <c r="U80" s="15" t="s">
        <v>1406</v>
      </c>
      <c r="V80" s="155">
        <v>1718103410</v>
      </c>
      <c r="W80" s="155" t="b">
        <v>1</v>
      </c>
      <c r="X80" s="10" t="s">
        <v>1</v>
      </c>
      <c r="Y80" s="10" t="b">
        <v>1</v>
      </c>
      <c r="Z80" s="12" t="b">
        <v>1</v>
      </c>
      <c r="AA80" s="14" t="s">
        <v>697</v>
      </c>
      <c r="AB80" s="157" t="b">
        <v>1</v>
      </c>
      <c r="AC80" s="20">
        <v>7</v>
      </c>
      <c r="AD80" s="14" t="s">
        <v>697</v>
      </c>
      <c r="AE80" s="158" t="b">
        <v>1</v>
      </c>
      <c r="AF80" s="158" t="b">
        <v>1</v>
      </c>
      <c r="AG80" s="14" t="s">
        <v>705</v>
      </c>
      <c r="AH80" s="14" t="s">
        <v>693</v>
      </c>
      <c r="AI80" s="14" t="s">
        <v>721</v>
      </c>
      <c r="AJ80" s="14" t="s">
        <v>739</v>
      </c>
      <c r="AK80" s="14" t="s">
        <v>697</v>
      </c>
      <c r="AL80" s="14" t="s">
        <v>673</v>
      </c>
      <c r="AM80" s="14" t="s">
        <v>732</v>
      </c>
      <c r="AN80" s="14" t="s">
        <v>677</v>
      </c>
      <c r="AO80" s="21" t="s">
        <v>689</v>
      </c>
    </row>
    <row r="81" spans="1:41" x14ac:dyDescent="0.35">
      <c r="A81" s="10">
        <v>119</v>
      </c>
      <c r="B81" s="10" t="b">
        <v>0</v>
      </c>
      <c r="C81" s="10" t="b">
        <v>0</v>
      </c>
      <c r="D81" s="10" t="b">
        <v>0</v>
      </c>
      <c r="E81" s="10">
        <v>106</v>
      </c>
      <c r="F81" s="10">
        <v>-42</v>
      </c>
      <c r="G81" s="10">
        <v>3</v>
      </c>
      <c r="H81" s="10" t="b">
        <v>0</v>
      </c>
      <c r="I81" s="10" t="b">
        <v>0</v>
      </c>
      <c r="J81" s="10">
        <v>71</v>
      </c>
      <c r="K81" s="10"/>
      <c r="L81" s="22">
        <v>64</v>
      </c>
      <c r="M81" s="98" t="s">
        <v>1679</v>
      </c>
      <c r="N81" s="10" t="s">
        <v>1533</v>
      </c>
      <c r="O81" s="20">
        <v>7</v>
      </c>
      <c r="P81" s="20">
        <v>0</v>
      </c>
      <c r="Q81" s="20">
        <v>8</v>
      </c>
      <c r="R81" s="29">
        <v>0.61538461538461542</v>
      </c>
      <c r="S81" s="15" t="s">
        <v>1394</v>
      </c>
      <c r="T81" s="15" t="s">
        <v>1395</v>
      </c>
      <c r="U81" s="15" t="s">
        <v>1396</v>
      </c>
      <c r="V81" s="155">
        <v>1616274121</v>
      </c>
      <c r="W81" s="155" t="b">
        <v>1</v>
      </c>
      <c r="X81" s="10" t="s">
        <v>1</v>
      </c>
      <c r="Y81" s="10" t="b">
        <v>1</v>
      </c>
      <c r="Z81" s="12" t="b">
        <v>0</v>
      </c>
      <c r="AA81" s="14" t="s">
        <v>1</v>
      </c>
      <c r="AB81" s="157" t="b">
        <v>0</v>
      </c>
      <c r="AC81" s="20">
        <v>5</v>
      </c>
      <c r="AD81" s="14" t="s">
        <v>701</v>
      </c>
      <c r="AE81" s="158" t="b">
        <v>1</v>
      </c>
      <c r="AF81" s="158" t="b">
        <v>0</v>
      </c>
      <c r="AG81" s="14" t="s">
        <v>705</v>
      </c>
      <c r="AH81" s="14" t="s">
        <v>701</v>
      </c>
      <c r="AI81" s="14" t="s">
        <v>709</v>
      </c>
      <c r="AJ81" s="14" t="s">
        <v>739</v>
      </c>
      <c r="AK81" s="14" t="s">
        <v>697</v>
      </c>
      <c r="AL81" s="14" t="s">
        <v>735</v>
      </c>
      <c r="AM81" s="14" t="s">
        <v>732</v>
      </c>
      <c r="AN81" s="14" t="s">
        <v>677</v>
      </c>
      <c r="AO81" s="21" t="s">
        <v>689</v>
      </c>
    </row>
    <row r="82" spans="1:41" x14ac:dyDescent="0.35">
      <c r="A82" s="10">
        <v>99</v>
      </c>
      <c r="B82" s="10" t="b">
        <v>0</v>
      </c>
      <c r="C82" s="10" t="b">
        <v>1</v>
      </c>
      <c r="D82" s="10" t="b">
        <v>0</v>
      </c>
      <c r="E82" s="10">
        <v>106</v>
      </c>
      <c r="F82" s="10">
        <v>-42</v>
      </c>
      <c r="G82" s="10">
        <v>4</v>
      </c>
      <c r="H82" s="10" t="b">
        <v>0</v>
      </c>
      <c r="I82" s="10" t="b">
        <v>0</v>
      </c>
      <c r="J82" s="10">
        <v>72</v>
      </c>
      <c r="K82" s="10"/>
      <c r="L82" s="22">
        <v>64</v>
      </c>
      <c r="M82" s="98" t="s">
        <v>1679</v>
      </c>
      <c r="N82" s="10" t="s">
        <v>1344</v>
      </c>
      <c r="O82" s="20">
        <v>7</v>
      </c>
      <c r="P82" s="20">
        <v>0</v>
      </c>
      <c r="Q82" s="20">
        <v>8</v>
      </c>
      <c r="R82" s="29">
        <v>0.61538461538461542</v>
      </c>
      <c r="S82" s="15" t="s">
        <v>1396</v>
      </c>
      <c r="T82" s="15" t="s">
        <v>1395</v>
      </c>
      <c r="U82" s="15" t="s">
        <v>1396</v>
      </c>
      <c r="V82" s="155">
        <v>1577041303</v>
      </c>
      <c r="W82" s="155" t="b">
        <v>1</v>
      </c>
      <c r="X82" s="10" t="s">
        <v>1</v>
      </c>
      <c r="Y82" s="10" t="b">
        <v>1</v>
      </c>
      <c r="Z82" s="12" t="b">
        <v>1</v>
      </c>
      <c r="AA82" s="14" t="s">
        <v>705</v>
      </c>
      <c r="AB82" s="157" t="b">
        <v>1</v>
      </c>
      <c r="AC82" s="20">
        <v>5</v>
      </c>
      <c r="AD82" s="14" t="s">
        <v>673</v>
      </c>
      <c r="AE82" s="158" t="b">
        <v>0</v>
      </c>
      <c r="AF82" s="158" t="b">
        <v>0</v>
      </c>
      <c r="AG82" s="14" t="s">
        <v>705</v>
      </c>
      <c r="AH82" s="14" t="s">
        <v>701</v>
      </c>
      <c r="AI82" s="14" t="s">
        <v>709</v>
      </c>
      <c r="AJ82" s="14" t="s">
        <v>739</v>
      </c>
      <c r="AK82" s="14" t="s">
        <v>697</v>
      </c>
      <c r="AL82" s="14" t="s">
        <v>735</v>
      </c>
      <c r="AM82" s="14" t="s">
        <v>732</v>
      </c>
      <c r="AN82" s="14" t="s">
        <v>677</v>
      </c>
      <c r="AO82" s="21" t="s">
        <v>689</v>
      </c>
    </row>
    <row r="83" spans="1:41" x14ac:dyDescent="0.35">
      <c r="A83" s="10">
        <v>144</v>
      </c>
      <c r="B83" s="10" t="b">
        <v>0</v>
      </c>
      <c r="C83" s="10" t="b">
        <v>0</v>
      </c>
      <c r="D83" s="10" t="b">
        <v>0</v>
      </c>
      <c r="E83" s="10">
        <v>31</v>
      </c>
      <c r="F83" s="10">
        <v>33</v>
      </c>
      <c r="G83" s="10">
        <v>5</v>
      </c>
      <c r="H83" s="10" t="b">
        <v>0</v>
      </c>
      <c r="I83" s="10" t="b">
        <v>0</v>
      </c>
      <c r="J83" s="10">
        <v>73</v>
      </c>
      <c r="K83" s="10"/>
      <c r="L83" s="22">
        <v>64</v>
      </c>
      <c r="M83" s="98" t="s">
        <v>1680</v>
      </c>
      <c r="N83" s="10" t="s">
        <v>1560</v>
      </c>
      <c r="O83" s="20">
        <v>6</v>
      </c>
      <c r="P83" s="20">
        <v>0</v>
      </c>
      <c r="Q83" s="20">
        <v>8</v>
      </c>
      <c r="R83" s="29">
        <v>0.61538461538461542</v>
      </c>
      <c r="S83" s="15" t="s">
        <v>1394</v>
      </c>
      <c r="T83" s="15" t="s">
        <v>1395</v>
      </c>
      <c r="U83" s="15" t="s">
        <v>1396</v>
      </c>
      <c r="V83" s="155">
        <v>1525357433</v>
      </c>
      <c r="W83" s="155" t="b">
        <v>1</v>
      </c>
      <c r="X83" s="10" t="s">
        <v>1</v>
      </c>
      <c r="Y83" s="10" t="b">
        <v>1</v>
      </c>
      <c r="Z83" s="12" t="b">
        <v>0</v>
      </c>
      <c r="AA83" s="14" t="s">
        <v>1</v>
      </c>
      <c r="AB83" s="157" t="b">
        <v>0</v>
      </c>
      <c r="AC83" s="20">
        <v>5</v>
      </c>
      <c r="AD83" s="14" t="s">
        <v>717</v>
      </c>
      <c r="AE83" s="158" t="b">
        <v>1</v>
      </c>
      <c r="AF83" s="158" t="b">
        <v>0</v>
      </c>
      <c r="AG83" s="14" t="s">
        <v>705</v>
      </c>
      <c r="AH83" s="14" t="s">
        <v>701</v>
      </c>
      <c r="AI83" s="14" t="s">
        <v>709</v>
      </c>
      <c r="AJ83" s="14" t="s">
        <v>739</v>
      </c>
      <c r="AK83" s="14" t="s">
        <v>697</v>
      </c>
      <c r="AL83" s="14" t="s">
        <v>735</v>
      </c>
      <c r="AM83" s="14" t="s">
        <v>717</v>
      </c>
      <c r="AN83" s="14" t="s">
        <v>677</v>
      </c>
      <c r="AO83" s="21" t="s">
        <v>689</v>
      </c>
    </row>
    <row r="84" spans="1:41" x14ac:dyDescent="0.35">
      <c r="A84" s="10">
        <v>156</v>
      </c>
      <c r="B84" s="10" t="b">
        <v>0</v>
      </c>
      <c r="C84" s="10" t="b">
        <v>0</v>
      </c>
      <c r="D84" s="10" t="b">
        <v>0</v>
      </c>
      <c r="E84" s="10">
        <v>106</v>
      </c>
      <c r="F84" s="10">
        <v>-42</v>
      </c>
      <c r="G84" s="10">
        <v>1</v>
      </c>
      <c r="H84" s="10" t="b">
        <v>1</v>
      </c>
      <c r="I84" s="10" t="b">
        <v>0</v>
      </c>
      <c r="J84" s="10">
        <v>74</v>
      </c>
      <c r="K84" s="10"/>
      <c r="L84" s="22">
        <v>64</v>
      </c>
      <c r="M84" s="98" t="s">
        <v>1679</v>
      </c>
      <c r="N84" s="10" t="s">
        <v>1545</v>
      </c>
      <c r="O84" s="20">
        <v>7</v>
      </c>
      <c r="P84" s="20">
        <v>0</v>
      </c>
      <c r="Q84" s="20">
        <v>8</v>
      </c>
      <c r="R84" s="29">
        <v>0.61538461538461542</v>
      </c>
      <c r="S84" s="15" t="s">
        <v>1396</v>
      </c>
      <c r="T84" s="15" t="s">
        <v>1417</v>
      </c>
      <c r="U84" s="15" t="s">
        <v>1396</v>
      </c>
      <c r="V84" s="155">
        <v>1497598010</v>
      </c>
      <c r="W84" s="155" t="b">
        <v>1</v>
      </c>
      <c r="X84" s="10" t="s">
        <v>1</v>
      </c>
      <c r="Y84" s="10" t="b">
        <v>1</v>
      </c>
      <c r="Z84" s="12" t="b">
        <v>0</v>
      </c>
      <c r="AA84" s="14" t="s">
        <v>1</v>
      </c>
      <c r="AB84" s="157" t="b">
        <v>0</v>
      </c>
      <c r="AC84" s="20">
        <v>5</v>
      </c>
      <c r="AD84" s="14" t="s">
        <v>705</v>
      </c>
      <c r="AE84" s="158" t="b">
        <v>1</v>
      </c>
      <c r="AF84" s="158" t="b">
        <v>1</v>
      </c>
      <c r="AG84" s="14" t="s">
        <v>705</v>
      </c>
      <c r="AH84" s="14" t="s">
        <v>701</v>
      </c>
      <c r="AI84" s="14" t="s">
        <v>709</v>
      </c>
      <c r="AJ84" s="14" t="s">
        <v>739</v>
      </c>
      <c r="AK84" s="14" t="s">
        <v>697</v>
      </c>
      <c r="AL84" s="14" t="s">
        <v>735</v>
      </c>
      <c r="AM84" s="14" t="s">
        <v>732</v>
      </c>
      <c r="AN84" s="14" t="s">
        <v>677</v>
      </c>
      <c r="AO84" s="21" t="s">
        <v>689</v>
      </c>
    </row>
    <row r="85" spans="1:41" s="11" customFormat="1" x14ac:dyDescent="0.35">
      <c r="A85" s="10">
        <v>33</v>
      </c>
      <c r="B85" s="10" t="b">
        <v>0</v>
      </c>
      <c r="C85" s="10" t="b">
        <v>1</v>
      </c>
      <c r="D85" s="10" t="b">
        <v>0</v>
      </c>
      <c r="E85" s="10">
        <v>31</v>
      </c>
      <c r="F85" s="10">
        <v>33</v>
      </c>
      <c r="G85" s="10">
        <v>2</v>
      </c>
      <c r="H85" s="10" t="b">
        <v>1</v>
      </c>
      <c r="I85" s="10" t="b">
        <v>0</v>
      </c>
      <c r="J85" s="10">
        <v>75</v>
      </c>
      <c r="K85" s="10"/>
      <c r="L85" s="22">
        <v>64</v>
      </c>
      <c r="M85" s="98" t="s">
        <v>1680</v>
      </c>
      <c r="N85" s="10" t="s">
        <v>1550</v>
      </c>
      <c r="O85" s="20">
        <v>6</v>
      </c>
      <c r="P85" s="20">
        <v>0</v>
      </c>
      <c r="Q85" s="20">
        <v>8</v>
      </c>
      <c r="R85" s="29">
        <v>0.61538461538461542</v>
      </c>
      <c r="S85" s="15" t="s">
        <v>1394</v>
      </c>
      <c r="T85" s="15" t="s">
        <v>1395</v>
      </c>
      <c r="U85" s="15" t="s">
        <v>1396</v>
      </c>
      <c r="V85" s="155">
        <v>1481248914</v>
      </c>
      <c r="W85" s="155" t="b">
        <v>1</v>
      </c>
      <c r="X85" s="10" t="s">
        <v>1</v>
      </c>
      <c r="Y85" s="10" t="b">
        <v>1</v>
      </c>
      <c r="Z85" s="12" t="b">
        <v>0</v>
      </c>
      <c r="AA85" s="14" t="s">
        <v>1</v>
      </c>
      <c r="AB85" s="157" t="b">
        <v>0</v>
      </c>
      <c r="AC85" s="20">
        <v>5</v>
      </c>
      <c r="AD85" s="14" t="s">
        <v>721</v>
      </c>
      <c r="AE85" s="158" t="b">
        <v>0</v>
      </c>
      <c r="AF85" s="158" t="b">
        <v>0</v>
      </c>
      <c r="AG85" s="14" t="s">
        <v>705</v>
      </c>
      <c r="AH85" s="14" t="s">
        <v>701</v>
      </c>
      <c r="AI85" s="14" t="s">
        <v>709</v>
      </c>
      <c r="AJ85" s="14" t="s">
        <v>739</v>
      </c>
      <c r="AK85" s="14" t="s">
        <v>697</v>
      </c>
      <c r="AL85" s="14" t="s">
        <v>673</v>
      </c>
      <c r="AM85" s="14" t="s">
        <v>732</v>
      </c>
      <c r="AN85" s="14" t="s">
        <v>677</v>
      </c>
      <c r="AO85" s="21" t="s">
        <v>689</v>
      </c>
    </row>
    <row r="86" spans="1:41" x14ac:dyDescent="0.35">
      <c r="A86" s="10">
        <v>189</v>
      </c>
      <c r="B86" s="10" t="b">
        <v>0</v>
      </c>
      <c r="C86" s="10" t="b">
        <v>1</v>
      </c>
      <c r="D86" s="10" t="b">
        <v>0</v>
      </c>
      <c r="E86" s="10">
        <v>31</v>
      </c>
      <c r="F86" s="10">
        <v>33</v>
      </c>
      <c r="G86" s="10">
        <v>3</v>
      </c>
      <c r="H86" s="10" t="b">
        <v>1</v>
      </c>
      <c r="I86" s="10" t="b">
        <v>0</v>
      </c>
      <c r="J86" s="10">
        <v>76</v>
      </c>
      <c r="K86" s="10"/>
      <c r="L86" s="22">
        <v>64</v>
      </c>
      <c r="M86" s="98" t="s">
        <v>1680</v>
      </c>
      <c r="N86" s="10" t="s">
        <v>1582</v>
      </c>
      <c r="O86" s="20">
        <v>6</v>
      </c>
      <c r="P86" s="20">
        <v>0</v>
      </c>
      <c r="Q86" s="20">
        <v>8</v>
      </c>
      <c r="R86" s="29">
        <v>0.61538461538461542</v>
      </c>
      <c r="S86" s="15" t="s">
        <v>1394</v>
      </c>
      <c r="T86" s="15" t="s">
        <v>1417</v>
      </c>
      <c r="U86" s="15" t="s">
        <v>1406</v>
      </c>
      <c r="V86" s="155">
        <v>1431186102</v>
      </c>
      <c r="W86" s="155" t="b">
        <v>1</v>
      </c>
      <c r="X86" s="10" t="s">
        <v>1</v>
      </c>
      <c r="Y86" s="10" t="b">
        <v>1</v>
      </c>
      <c r="Z86" s="12" t="b">
        <v>0</v>
      </c>
      <c r="AA86" s="14" t="s">
        <v>1</v>
      </c>
      <c r="AB86" s="157" t="b">
        <v>0</v>
      </c>
      <c r="AC86" s="20">
        <v>5</v>
      </c>
      <c r="AD86" s="14" t="s">
        <v>701</v>
      </c>
      <c r="AE86" s="158" t="b">
        <v>1</v>
      </c>
      <c r="AF86" s="158" t="b">
        <v>0</v>
      </c>
      <c r="AG86" s="14" t="s">
        <v>705</v>
      </c>
      <c r="AH86" s="14" t="s">
        <v>701</v>
      </c>
      <c r="AI86" s="14" t="s">
        <v>709</v>
      </c>
      <c r="AJ86" s="14" t="s">
        <v>739</v>
      </c>
      <c r="AK86" s="14" t="s">
        <v>697</v>
      </c>
      <c r="AL86" s="14" t="s">
        <v>735</v>
      </c>
      <c r="AM86" s="14" t="s">
        <v>717</v>
      </c>
      <c r="AN86" s="14" t="s">
        <v>677</v>
      </c>
      <c r="AO86" s="21" t="s">
        <v>689</v>
      </c>
    </row>
    <row r="87" spans="1:41" x14ac:dyDescent="0.35">
      <c r="A87" s="10">
        <v>197</v>
      </c>
      <c r="B87" s="10" t="b">
        <v>0</v>
      </c>
      <c r="C87" s="10" t="b">
        <v>0</v>
      </c>
      <c r="D87" s="10" t="b">
        <v>0</v>
      </c>
      <c r="E87" s="10">
        <v>31</v>
      </c>
      <c r="F87" s="10">
        <v>33</v>
      </c>
      <c r="G87" s="10">
        <v>4</v>
      </c>
      <c r="H87" s="10" t="b">
        <v>1</v>
      </c>
      <c r="I87" s="10" t="b">
        <v>0</v>
      </c>
      <c r="J87" s="10">
        <v>77</v>
      </c>
      <c r="K87" s="10"/>
      <c r="L87" s="22">
        <v>64</v>
      </c>
      <c r="M87" s="98" t="s">
        <v>1680</v>
      </c>
      <c r="N87" s="10" t="s">
        <v>1526</v>
      </c>
      <c r="O87" s="20">
        <v>6</v>
      </c>
      <c r="P87" s="20">
        <v>0</v>
      </c>
      <c r="Q87" s="20">
        <v>8</v>
      </c>
      <c r="R87" s="29">
        <v>0.61538461538461542</v>
      </c>
      <c r="S87" s="15" t="s">
        <v>1396</v>
      </c>
      <c r="T87" s="15" t="s">
        <v>1395</v>
      </c>
      <c r="U87" s="15" t="s">
        <v>1406</v>
      </c>
      <c r="V87" s="155">
        <v>1395821261</v>
      </c>
      <c r="W87" s="155" t="b">
        <v>1</v>
      </c>
      <c r="X87" s="10" t="s">
        <v>1</v>
      </c>
      <c r="Y87" s="10" t="b">
        <v>1</v>
      </c>
      <c r="Z87" s="12" t="b">
        <v>0</v>
      </c>
      <c r="AA87" s="14" t="s">
        <v>1</v>
      </c>
      <c r="AB87" s="157" t="b">
        <v>0</v>
      </c>
      <c r="AC87" s="20">
        <v>7</v>
      </c>
      <c r="AD87" s="14" t="s">
        <v>725</v>
      </c>
      <c r="AE87" s="158" t="b">
        <v>1</v>
      </c>
      <c r="AF87" s="158" t="b">
        <v>0</v>
      </c>
      <c r="AG87" s="14" t="s">
        <v>705</v>
      </c>
      <c r="AH87" s="14" t="s">
        <v>701</v>
      </c>
      <c r="AI87" s="14" t="s">
        <v>709</v>
      </c>
      <c r="AJ87" s="14" t="s">
        <v>739</v>
      </c>
      <c r="AK87" s="14" t="s">
        <v>725</v>
      </c>
      <c r="AL87" s="14" t="s">
        <v>735</v>
      </c>
      <c r="AM87" s="14" t="s">
        <v>732</v>
      </c>
      <c r="AN87" s="14" t="s">
        <v>677</v>
      </c>
      <c r="AO87" s="21" t="s">
        <v>689</v>
      </c>
    </row>
    <row r="88" spans="1:41" x14ac:dyDescent="0.35">
      <c r="A88" s="10">
        <v>301</v>
      </c>
      <c r="B88" s="10" t="b">
        <v>0</v>
      </c>
      <c r="C88" s="10" t="b">
        <v>1</v>
      </c>
      <c r="D88" s="10" t="b">
        <v>0</v>
      </c>
      <c r="E88" s="10">
        <v>31</v>
      </c>
      <c r="F88" s="10">
        <v>33</v>
      </c>
      <c r="G88" s="10">
        <v>5</v>
      </c>
      <c r="H88" s="10" t="b">
        <v>1</v>
      </c>
      <c r="I88" s="10" t="b">
        <v>0</v>
      </c>
      <c r="J88" s="10">
        <v>78</v>
      </c>
      <c r="K88" s="10"/>
      <c r="L88" s="22">
        <v>64</v>
      </c>
      <c r="M88" s="98" t="s">
        <v>1680</v>
      </c>
      <c r="N88" s="10" t="s">
        <v>1595</v>
      </c>
      <c r="O88" s="20">
        <v>6</v>
      </c>
      <c r="P88" s="20">
        <v>0</v>
      </c>
      <c r="Q88" s="20">
        <v>8</v>
      </c>
      <c r="R88" s="29">
        <v>0.61538461538461542</v>
      </c>
      <c r="S88" s="15" t="s">
        <v>1396</v>
      </c>
      <c r="T88" s="15" t="s">
        <v>1417</v>
      </c>
      <c r="U88" s="15" t="s">
        <v>1396</v>
      </c>
      <c r="V88" s="155">
        <v>1245116811</v>
      </c>
      <c r="W88" s="155" t="b">
        <v>1</v>
      </c>
      <c r="X88" s="10" t="s">
        <v>1</v>
      </c>
      <c r="Y88" s="10" t="b">
        <v>1</v>
      </c>
      <c r="Z88" s="12" t="b">
        <v>0</v>
      </c>
      <c r="AA88" s="14" t="s">
        <v>1</v>
      </c>
      <c r="AB88" s="157" t="b">
        <v>0</v>
      </c>
      <c r="AC88" s="20">
        <v>5</v>
      </c>
      <c r="AD88" s="14" t="s">
        <v>705</v>
      </c>
      <c r="AE88" s="158" t="b">
        <v>1</v>
      </c>
      <c r="AF88" s="158" t="b">
        <v>1</v>
      </c>
      <c r="AG88" s="14" t="s">
        <v>705</v>
      </c>
      <c r="AH88" s="14" t="s">
        <v>701</v>
      </c>
      <c r="AI88" s="14" t="s">
        <v>709</v>
      </c>
      <c r="AJ88" s="14" t="s">
        <v>739</v>
      </c>
      <c r="AK88" s="14" t="s">
        <v>697</v>
      </c>
      <c r="AL88" s="14" t="s">
        <v>735</v>
      </c>
      <c r="AM88" s="14" t="s">
        <v>717</v>
      </c>
      <c r="AN88" s="14" t="s">
        <v>677</v>
      </c>
      <c r="AO88" s="21" t="s">
        <v>689</v>
      </c>
    </row>
    <row r="89" spans="1:41" s="11" customFormat="1" x14ac:dyDescent="0.35">
      <c r="A89" s="10">
        <v>175</v>
      </c>
      <c r="B89" s="10" t="b">
        <v>0</v>
      </c>
      <c r="C89" s="10" t="b">
        <v>0</v>
      </c>
      <c r="D89" s="10" t="b">
        <v>0</v>
      </c>
      <c r="E89" s="10">
        <v>106</v>
      </c>
      <c r="F89" s="10">
        <v>-42</v>
      </c>
      <c r="G89" s="10">
        <v>1</v>
      </c>
      <c r="H89" s="10" t="b">
        <v>0</v>
      </c>
      <c r="I89" s="10" t="b">
        <v>0</v>
      </c>
      <c r="J89" s="10">
        <v>79</v>
      </c>
      <c r="K89" s="10"/>
      <c r="L89" s="22">
        <v>64</v>
      </c>
      <c r="M89" s="98" t="s">
        <v>1679</v>
      </c>
      <c r="N89" s="10" t="s">
        <v>1521</v>
      </c>
      <c r="O89" s="20">
        <v>7</v>
      </c>
      <c r="P89" s="20">
        <v>0</v>
      </c>
      <c r="Q89" s="20">
        <v>8</v>
      </c>
      <c r="R89" s="29">
        <v>0.61538461538461542</v>
      </c>
      <c r="S89" s="15" t="s">
        <v>1394</v>
      </c>
      <c r="T89" s="15" t="s">
        <v>1395</v>
      </c>
      <c r="U89" s="15" t="s">
        <v>1396</v>
      </c>
      <c r="V89" s="155">
        <v>1118199004</v>
      </c>
      <c r="W89" s="155" t="b">
        <v>1</v>
      </c>
      <c r="X89" s="10" t="s">
        <v>1</v>
      </c>
      <c r="Y89" s="10" t="b">
        <v>1</v>
      </c>
      <c r="Z89" s="12" t="b">
        <v>0</v>
      </c>
      <c r="AA89" s="14" t="s">
        <v>1</v>
      </c>
      <c r="AB89" s="157" t="b">
        <v>0</v>
      </c>
      <c r="AC89" s="20">
        <v>5</v>
      </c>
      <c r="AD89" s="14" t="s">
        <v>717</v>
      </c>
      <c r="AE89" s="158" t="b">
        <v>0</v>
      </c>
      <c r="AF89" s="158" t="b">
        <v>0</v>
      </c>
      <c r="AG89" s="14" t="s">
        <v>705</v>
      </c>
      <c r="AH89" s="14" t="s">
        <v>701</v>
      </c>
      <c r="AI89" s="14" t="s">
        <v>709</v>
      </c>
      <c r="AJ89" s="14" t="s">
        <v>739</v>
      </c>
      <c r="AK89" s="14" t="s">
        <v>697</v>
      </c>
      <c r="AL89" s="14" t="s">
        <v>735</v>
      </c>
      <c r="AM89" s="14" t="s">
        <v>732</v>
      </c>
      <c r="AN89" s="14" t="s">
        <v>677</v>
      </c>
      <c r="AO89" s="21" t="s">
        <v>689</v>
      </c>
    </row>
    <row r="90" spans="1:41" x14ac:dyDescent="0.35">
      <c r="A90" s="10">
        <v>286</v>
      </c>
      <c r="B90" s="10" t="b">
        <v>0</v>
      </c>
      <c r="C90" s="10" t="b">
        <v>1</v>
      </c>
      <c r="D90" s="10" t="b">
        <v>0</v>
      </c>
      <c r="E90" s="10">
        <v>31</v>
      </c>
      <c r="F90" s="10">
        <v>33</v>
      </c>
      <c r="G90" s="10">
        <v>2</v>
      </c>
      <c r="H90" s="10" t="b">
        <v>0</v>
      </c>
      <c r="I90" s="10" t="b">
        <v>0</v>
      </c>
      <c r="J90" s="10">
        <v>80</v>
      </c>
      <c r="K90" s="10"/>
      <c r="L90" s="22">
        <v>64</v>
      </c>
      <c r="M90" s="98" t="s">
        <v>1680</v>
      </c>
      <c r="N90" s="10" t="s">
        <v>1542</v>
      </c>
      <c r="O90" s="20">
        <v>6</v>
      </c>
      <c r="P90" s="20">
        <v>0</v>
      </c>
      <c r="Q90" s="20">
        <v>8</v>
      </c>
      <c r="R90" s="29">
        <v>0.61538461538461542</v>
      </c>
      <c r="S90" s="15" t="s">
        <v>1394</v>
      </c>
      <c r="T90" s="15" t="s">
        <v>1417</v>
      </c>
      <c r="U90" s="15" t="s">
        <v>1396</v>
      </c>
      <c r="V90" s="155">
        <v>1083214555</v>
      </c>
      <c r="W90" s="155" t="b">
        <v>1</v>
      </c>
      <c r="X90" s="10" t="s">
        <v>1</v>
      </c>
      <c r="Y90" s="10" t="b">
        <v>1</v>
      </c>
      <c r="Z90" s="12" t="b">
        <v>0</v>
      </c>
      <c r="AA90" s="14" t="s">
        <v>1</v>
      </c>
      <c r="AB90" s="157" t="b">
        <v>0</v>
      </c>
      <c r="AC90" s="20">
        <v>4</v>
      </c>
      <c r="AD90" s="14" t="s">
        <v>709</v>
      </c>
      <c r="AE90" s="158" t="b">
        <v>1</v>
      </c>
      <c r="AF90" s="158" t="b">
        <v>1</v>
      </c>
      <c r="AG90" s="14" t="s">
        <v>705</v>
      </c>
      <c r="AH90" s="14" t="s">
        <v>701</v>
      </c>
      <c r="AI90" s="14" t="s">
        <v>709</v>
      </c>
      <c r="AJ90" s="14" t="s">
        <v>739</v>
      </c>
      <c r="AK90" s="14" t="s">
        <v>697</v>
      </c>
      <c r="AL90" s="14" t="s">
        <v>735</v>
      </c>
      <c r="AM90" s="14" t="s">
        <v>717</v>
      </c>
      <c r="AN90" s="14" t="s">
        <v>677</v>
      </c>
      <c r="AO90" s="21" t="s">
        <v>689</v>
      </c>
    </row>
    <row r="91" spans="1:41" s="11" customFormat="1" x14ac:dyDescent="0.35">
      <c r="A91" s="10">
        <v>114</v>
      </c>
      <c r="B91" s="10" t="b">
        <v>0</v>
      </c>
      <c r="C91" s="10" t="b">
        <v>0</v>
      </c>
      <c r="D91" s="10" t="b">
        <v>0</v>
      </c>
      <c r="E91" s="10">
        <v>31</v>
      </c>
      <c r="F91" s="10">
        <v>33</v>
      </c>
      <c r="G91" s="10">
        <v>3</v>
      </c>
      <c r="H91" s="10" t="b">
        <v>0</v>
      </c>
      <c r="I91" s="10" t="b">
        <v>0</v>
      </c>
      <c r="J91" s="10">
        <v>81</v>
      </c>
      <c r="K91" s="10"/>
      <c r="L91" s="22">
        <v>64</v>
      </c>
      <c r="M91" s="98" t="s">
        <v>1680</v>
      </c>
      <c r="N91" s="10" t="s">
        <v>1571</v>
      </c>
      <c r="O91" s="20">
        <v>6</v>
      </c>
      <c r="P91" s="20">
        <v>0</v>
      </c>
      <c r="Q91" s="20">
        <v>8</v>
      </c>
      <c r="R91" s="29">
        <v>0.61538461538461542</v>
      </c>
      <c r="S91" s="15" t="s">
        <v>1394</v>
      </c>
      <c r="T91" s="15" t="s">
        <v>1417</v>
      </c>
      <c r="U91" s="15" t="s">
        <v>1396</v>
      </c>
      <c r="V91" s="155">
        <v>1065915338</v>
      </c>
      <c r="W91" s="155" t="b">
        <v>1</v>
      </c>
      <c r="X91" s="10" t="s">
        <v>1</v>
      </c>
      <c r="Y91" s="10" t="b">
        <v>1</v>
      </c>
      <c r="Z91" s="12" t="b">
        <v>0</v>
      </c>
      <c r="AA91" s="14" t="s">
        <v>1</v>
      </c>
      <c r="AB91" s="157" t="b">
        <v>0</v>
      </c>
      <c r="AC91" s="20">
        <v>6</v>
      </c>
      <c r="AD91" s="14" t="s">
        <v>709</v>
      </c>
      <c r="AE91" s="158" t="b">
        <v>1</v>
      </c>
      <c r="AF91" s="158" t="b">
        <v>1</v>
      </c>
      <c r="AG91" s="14" t="s">
        <v>705</v>
      </c>
      <c r="AH91" s="14" t="s">
        <v>701</v>
      </c>
      <c r="AI91" s="14" t="s">
        <v>709</v>
      </c>
      <c r="AJ91" s="14" t="s">
        <v>739</v>
      </c>
      <c r="AK91" s="14" t="s">
        <v>725</v>
      </c>
      <c r="AL91" s="14" t="s">
        <v>735</v>
      </c>
      <c r="AM91" s="14" t="s">
        <v>732</v>
      </c>
      <c r="AN91" s="14" t="s">
        <v>677</v>
      </c>
      <c r="AO91" s="21" t="s">
        <v>689</v>
      </c>
    </row>
    <row r="92" spans="1:41" x14ac:dyDescent="0.35">
      <c r="A92" s="10">
        <v>18</v>
      </c>
      <c r="B92" s="10" t="b">
        <v>0</v>
      </c>
      <c r="C92" s="10" t="b">
        <v>1</v>
      </c>
      <c r="D92" s="10" t="b">
        <v>0</v>
      </c>
      <c r="E92" s="10">
        <v>31</v>
      </c>
      <c r="F92" s="10">
        <v>33</v>
      </c>
      <c r="G92" s="10">
        <v>4</v>
      </c>
      <c r="H92" s="10" t="b">
        <v>0</v>
      </c>
      <c r="I92" s="10" t="b">
        <v>0</v>
      </c>
      <c r="J92" s="10">
        <v>82</v>
      </c>
      <c r="K92" s="10"/>
      <c r="L92" s="22">
        <v>64</v>
      </c>
      <c r="M92" s="98" t="s">
        <v>1680</v>
      </c>
      <c r="N92" s="10" t="s">
        <v>1482</v>
      </c>
      <c r="O92" s="20">
        <v>6</v>
      </c>
      <c r="P92" s="20">
        <v>0</v>
      </c>
      <c r="Q92" s="20">
        <v>8</v>
      </c>
      <c r="R92" s="29">
        <v>0.61538461538461542</v>
      </c>
      <c r="S92" s="15" t="s">
        <v>1394</v>
      </c>
      <c r="T92" s="15" t="s">
        <v>1417</v>
      </c>
      <c r="U92" s="15" t="s">
        <v>1396</v>
      </c>
      <c r="V92" s="155">
        <v>962667021</v>
      </c>
      <c r="W92" s="155" t="b">
        <v>1</v>
      </c>
      <c r="X92" s="10" t="s">
        <v>1</v>
      </c>
      <c r="Y92" s="10" t="b">
        <v>1</v>
      </c>
      <c r="Z92" s="12" t="b">
        <v>0</v>
      </c>
      <c r="AA92" s="14" t="s">
        <v>1</v>
      </c>
      <c r="AB92" s="157" t="b">
        <v>0</v>
      </c>
      <c r="AC92" s="20">
        <v>8</v>
      </c>
      <c r="AD92" s="14" t="s">
        <v>725</v>
      </c>
      <c r="AE92" s="158" t="b">
        <v>0</v>
      </c>
      <c r="AF92" s="158" t="b">
        <v>0</v>
      </c>
      <c r="AG92" s="14" t="s">
        <v>705</v>
      </c>
      <c r="AH92" s="14" t="s">
        <v>701</v>
      </c>
      <c r="AI92" s="14" t="s">
        <v>709</v>
      </c>
      <c r="AJ92" s="14" t="s">
        <v>739</v>
      </c>
      <c r="AK92" s="14" t="s">
        <v>697</v>
      </c>
      <c r="AL92" s="14" t="s">
        <v>673</v>
      </c>
      <c r="AM92" s="14" t="s">
        <v>732</v>
      </c>
      <c r="AN92" s="14" t="s">
        <v>677</v>
      </c>
      <c r="AO92" s="21" t="s">
        <v>689</v>
      </c>
    </row>
    <row r="93" spans="1:41" x14ac:dyDescent="0.35">
      <c r="A93" s="10">
        <v>204</v>
      </c>
      <c r="B93" s="10" t="b">
        <v>0</v>
      </c>
      <c r="C93" s="10" t="b">
        <v>1</v>
      </c>
      <c r="D93" s="10" t="b">
        <v>0</v>
      </c>
      <c r="E93" s="10">
        <v>31</v>
      </c>
      <c r="F93" s="10">
        <v>33</v>
      </c>
      <c r="G93" s="10">
        <v>5</v>
      </c>
      <c r="H93" s="10" t="b">
        <v>0</v>
      </c>
      <c r="I93" s="10" t="b">
        <v>0</v>
      </c>
      <c r="J93" s="10">
        <v>83</v>
      </c>
      <c r="K93" s="10"/>
      <c r="L93" s="22">
        <v>64</v>
      </c>
      <c r="M93" s="98" t="s">
        <v>1680</v>
      </c>
      <c r="N93" s="10" t="s">
        <v>1572</v>
      </c>
      <c r="O93" s="20">
        <v>6</v>
      </c>
      <c r="P93" s="20">
        <v>0</v>
      </c>
      <c r="Q93" s="20">
        <v>8</v>
      </c>
      <c r="R93" s="29">
        <v>0.61538461538461542</v>
      </c>
      <c r="S93" s="15" t="s">
        <v>1396</v>
      </c>
      <c r="T93" s="15" t="s">
        <v>1395</v>
      </c>
      <c r="U93" s="15" t="s">
        <v>1406</v>
      </c>
      <c r="V93" s="155">
        <v>918936347</v>
      </c>
      <c r="W93" s="155" t="b">
        <v>1</v>
      </c>
      <c r="X93" s="10" t="s">
        <v>1</v>
      </c>
      <c r="Y93" s="10" t="b">
        <v>1</v>
      </c>
      <c r="Z93" s="12" t="b">
        <v>0</v>
      </c>
      <c r="AA93" s="14" t="s">
        <v>1</v>
      </c>
      <c r="AB93" s="157" t="b">
        <v>0</v>
      </c>
      <c r="AC93" s="20">
        <v>10</v>
      </c>
      <c r="AD93" s="14" t="s">
        <v>705</v>
      </c>
      <c r="AE93" s="158" t="b">
        <v>1</v>
      </c>
      <c r="AF93" s="158" t="b">
        <v>1</v>
      </c>
      <c r="AG93" s="14" t="s">
        <v>705</v>
      </c>
      <c r="AH93" s="14" t="s">
        <v>693</v>
      </c>
      <c r="AI93" s="14" t="s">
        <v>709</v>
      </c>
      <c r="AJ93" s="14" t="s">
        <v>728</v>
      </c>
      <c r="AK93" s="14" t="s">
        <v>725</v>
      </c>
      <c r="AL93" s="14" t="s">
        <v>735</v>
      </c>
      <c r="AM93" s="14" t="s">
        <v>732</v>
      </c>
      <c r="AN93" s="14" t="s">
        <v>681</v>
      </c>
      <c r="AO93" s="21" t="s">
        <v>685</v>
      </c>
    </row>
    <row r="94" spans="1:41" x14ac:dyDescent="0.35">
      <c r="A94" s="10">
        <v>267</v>
      </c>
      <c r="B94" s="10" t="b">
        <v>0</v>
      </c>
      <c r="C94" s="10" t="b">
        <v>0</v>
      </c>
      <c r="D94" s="10" t="b">
        <v>0</v>
      </c>
      <c r="E94" s="10">
        <v>106</v>
      </c>
      <c r="F94" s="10">
        <v>-42</v>
      </c>
      <c r="G94" s="10">
        <v>1</v>
      </c>
      <c r="H94" s="10" t="b">
        <v>1</v>
      </c>
      <c r="I94" s="10" t="b">
        <v>0</v>
      </c>
      <c r="J94" s="10">
        <v>84</v>
      </c>
      <c r="K94" s="10"/>
      <c r="L94" s="22">
        <v>64</v>
      </c>
      <c r="M94" s="98" t="s">
        <v>1679</v>
      </c>
      <c r="N94" s="10" t="s">
        <v>1460</v>
      </c>
      <c r="O94" s="20">
        <v>7</v>
      </c>
      <c r="P94" s="20">
        <v>0</v>
      </c>
      <c r="Q94" s="20">
        <v>8</v>
      </c>
      <c r="R94" s="29">
        <v>0.61538461538461542</v>
      </c>
      <c r="S94" s="15" t="s">
        <v>1396</v>
      </c>
      <c r="T94" s="15" t="s">
        <v>1417</v>
      </c>
      <c r="U94" s="15" t="s">
        <v>1455</v>
      </c>
      <c r="V94" s="155">
        <v>916296995</v>
      </c>
      <c r="W94" s="155" t="b">
        <v>1</v>
      </c>
      <c r="X94" s="10" t="s">
        <v>1</v>
      </c>
      <c r="Y94" s="10" t="b">
        <v>1</v>
      </c>
      <c r="Z94" s="12" t="b">
        <v>0</v>
      </c>
      <c r="AA94" s="14" t="s">
        <v>1</v>
      </c>
      <c r="AB94" s="157" t="b">
        <v>0</v>
      </c>
      <c r="AC94" s="20">
        <v>8</v>
      </c>
      <c r="AD94" s="14" t="s">
        <v>732</v>
      </c>
      <c r="AE94" s="158" t="b">
        <v>1</v>
      </c>
      <c r="AF94" s="158" t="b">
        <v>1</v>
      </c>
      <c r="AG94" s="14" t="s">
        <v>713</v>
      </c>
      <c r="AH94" s="14" t="s">
        <v>701</v>
      </c>
      <c r="AI94" s="14" t="s">
        <v>709</v>
      </c>
      <c r="AJ94" s="14" t="s">
        <v>739</v>
      </c>
      <c r="AK94" s="14" t="s">
        <v>697</v>
      </c>
      <c r="AL94" s="14" t="s">
        <v>735</v>
      </c>
      <c r="AM94" s="14" t="s">
        <v>732</v>
      </c>
      <c r="AN94" s="14" t="s">
        <v>677</v>
      </c>
      <c r="AO94" s="21" t="s">
        <v>685</v>
      </c>
    </row>
    <row r="95" spans="1:41" x14ac:dyDescent="0.35">
      <c r="A95" s="10">
        <v>104</v>
      </c>
      <c r="B95" s="10" t="b">
        <v>0</v>
      </c>
      <c r="C95" s="10" t="b">
        <v>0</v>
      </c>
      <c r="D95" s="10" t="b">
        <v>0</v>
      </c>
      <c r="E95" s="10">
        <v>106</v>
      </c>
      <c r="F95" s="10">
        <v>-42</v>
      </c>
      <c r="G95" s="10">
        <v>2</v>
      </c>
      <c r="H95" s="10" t="b">
        <v>1</v>
      </c>
      <c r="I95" s="10" t="b">
        <v>0</v>
      </c>
      <c r="J95" s="10">
        <v>85</v>
      </c>
      <c r="K95" s="10"/>
      <c r="L95" s="22">
        <v>64</v>
      </c>
      <c r="M95" s="98" t="s">
        <v>1679</v>
      </c>
      <c r="N95" s="10" t="s">
        <v>1467</v>
      </c>
      <c r="O95" s="20">
        <v>7</v>
      </c>
      <c r="P95" s="20">
        <v>0</v>
      </c>
      <c r="Q95" s="20">
        <v>8</v>
      </c>
      <c r="R95" s="29">
        <v>0.61538461538461542</v>
      </c>
      <c r="S95" s="15" t="s">
        <v>1394</v>
      </c>
      <c r="T95" s="15" t="s">
        <v>1395</v>
      </c>
      <c r="U95" s="15" t="s">
        <v>1396</v>
      </c>
      <c r="V95" s="155">
        <v>845232437</v>
      </c>
      <c r="W95" s="155" t="b">
        <v>1</v>
      </c>
      <c r="X95" s="10" t="s">
        <v>1</v>
      </c>
      <c r="Y95" s="10" t="b">
        <v>1</v>
      </c>
      <c r="Z95" s="12" t="b">
        <v>0</v>
      </c>
      <c r="AA95" s="14" t="s">
        <v>1</v>
      </c>
      <c r="AB95" s="157" t="b">
        <v>0</v>
      </c>
      <c r="AC95" s="20">
        <v>5</v>
      </c>
      <c r="AD95" s="14" t="s">
        <v>721</v>
      </c>
      <c r="AE95" s="158" t="b">
        <v>0</v>
      </c>
      <c r="AF95" s="158" t="b">
        <v>0</v>
      </c>
      <c r="AG95" s="14" t="s">
        <v>705</v>
      </c>
      <c r="AH95" s="14" t="s">
        <v>701</v>
      </c>
      <c r="AI95" s="14" t="s">
        <v>709</v>
      </c>
      <c r="AJ95" s="14" t="s">
        <v>739</v>
      </c>
      <c r="AK95" s="14" t="s">
        <v>697</v>
      </c>
      <c r="AL95" s="14" t="s">
        <v>735</v>
      </c>
      <c r="AM95" s="14" t="s">
        <v>717</v>
      </c>
      <c r="AN95" s="14" t="s">
        <v>677</v>
      </c>
      <c r="AO95" s="21" t="s">
        <v>685</v>
      </c>
    </row>
    <row r="96" spans="1:41" s="11" customFormat="1" x14ac:dyDescent="0.35">
      <c r="A96" s="10">
        <v>285</v>
      </c>
      <c r="B96" s="10" t="b">
        <v>0</v>
      </c>
      <c r="C96" s="10" t="b">
        <v>0</v>
      </c>
      <c r="D96" s="10" t="b">
        <v>0</v>
      </c>
      <c r="E96" s="10">
        <v>31</v>
      </c>
      <c r="F96" s="10">
        <v>33</v>
      </c>
      <c r="G96" s="10">
        <v>3</v>
      </c>
      <c r="H96" s="10" t="b">
        <v>1</v>
      </c>
      <c r="I96" s="10" t="b">
        <v>0</v>
      </c>
      <c r="J96" s="10">
        <v>86</v>
      </c>
      <c r="K96" s="10"/>
      <c r="L96" s="22">
        <v>64</v>
      </c>
      <c r="M96" s="98" t="s">
        <v>1680</v>
      </c>
      <c r="N96" s="10" t="s">
        <v>1551</v>
      </c>
      <c r="O96" s="20">
        <v>6</v>
      </c>
      <c r="P96" s="20">
        <v>0</v>
      </c>
      <c r="Q96" s="20">
        <v>8</v>
      </c>
      <c r="R96" s="29">
        <v>0.61538461538461542</v>
      </c>
      <c r="S96" s="15" t="s">
        <v>1394</v>
      </c>
      <c r="T96" s="15" t="s">
        <v>1395</v>
      </c>
      <c r="U96" s="15" t="s">
        <v>1406</v>
      </c>
      <c r="V96" s="155">
        <v>639730924</v>
      </c>
      <c r="W96" s="155" t="b">
        <v>1</v>
      </c>
      <c r="X96" s="10" t="s">
        <v>1</v>
      </c>
      <c r="Y96" s="10" t="b">
        <v>1</v>
      </c>
      <c r="Z96" s="12" t="b">
        <v>0</v>
      </c>
      <c r="AA96" s="14" t="s">
        <v>1</v>
      </c>
      <c r="AB96" s="157" t="b">
        <v>0</v>
      </c>
      <c r="AC96" s="20">
        <v>7</v>
      </c>
      <c r="AD96" s="14" t="s">
        <v>677</v>
      </c>
      <c r="AE96" s="158" t="b">
        <v>1</v>
      </c>
      <c r="AF96" s="158" t="b">
        <v>1</v>
      </c>
      <c r="AG96" s="14" t="s">
        <v>705</v>
      </c>
      <c r="AH96" s="14" t="s">
        <v>701</v>
      </c>
      <c r="AI96" s="14" t="s">
        <v>709</v>
      </c>
      <c r="AJ96" s="14" t="s">
        <v>739</v>
      </c>
      <c r="AK96" s="14" t="s">
        <v>697</v>
      </c>
      <c r="AL96" s="14" t="s">
        <v>673</v>
      </c>
      <c r="AM96" s="14" t="s">
        <v>732</v>
      </c>
      <c r="AN96" s="14" t="s">
        <v>677</v>
      </c>
      <c r="AO96" s="21" t="s">
        <v>689</v>
      </c>
    </row>
    <row r="97" spans="1:41" x14ac:dyDescent="0.35">
      <c r="A97" s="10">
        <v>165</v>
      </c>
      <c r="B97" s="10" t="b">
        <v>0</v>
      </c>
      <c r="C97" s="10" t="b">
        <v>0</v>
      </c>
      <c r="D97" s="10" t="b">
        <v>0</v>
      </c>
      <c r="E97" s="10">
        <v>31</v>
      </c>
      <c r="F97" s="10">
        <v>33</v>
      </c>
      <c r="G97" s="10">
        <v>4</v>
      </c>
      <c r="H97" s="10" t="b">
        <v>1</v>
      </c>
      <c r="I97" s="10" t="b">
        <v>0</v>
      </c>
      <c r="J97" s="10">
        <v>87</v>
      </c>
      <c r="K97" s="10"/>
      <c r="L97" s="22">
        <v>64</v>
      </c>
      <c r="M97" s="98" t="s">
        <v>1680</v>
      </c>
      <c r="N97" s="10" t="s">
        <v>1559</v>
      </c>
      <c r="O97" s="20">
        <v>6</v>
      </c>
      <c r="P97" s="20">
        <v>0</v>
      </c>
      <c r="Q97" s="20">
        <v>8</v>
      </c>
      <c r="R97" s="29">
        <v>0.61538461538461542</v>
      </c>
      <c r="S97" s="15" t="s">
        <v>1394</v>
      </c>
      <c r="T97" s="15" t="s">
        <v>1395</v>
      </c>
      <c r="U97" s="15" t="s">
        <v>1396</v>
      </c>
      <c r="V97" s="155">
        <v>636555604</v>
      </c>
      <c r="W97" s="155" t="b">
        <v>1</v>
      </c>
      <c r="X97" s="10" t="s">
        <v>1</v>
      </c>
      <c r="Y97" s="10" t="b">
        <v>1</v>
      </c>
      <c r="Z97" s="12" t="b">
        <v>0</v>
      </c>
      <c r="AA97" s="14" t="s">
        <v>1</v>
      </c>
      <c r="AB97" s="157" t="b">
        <v>0</v>
      </c>
      <c r="AC97" s="20">
        <v>5</v>
      </c>
      <c r="AD97" s="14" t="s">
        <v>705</v>
      </c>
      <c r="AE97" s="158" t="b">
        <v>1</v>
      </c>
      <c r="AF97" s="158" t="b">
        <v>1</v>
      </c>
      <c r="AG97" s="14" t="s">
        <v>705</v>
      </c>
      <c r="AH97" s="14" t="s">
        <v>701</v>
      </c>
      <c r="AI97" s="14" t="s">
        <v>709</v>
      </c>
      <c r="AJ97" s="14" t="s">
        <v>739</v>
      </c>
      <c r="AK97" s="14" t="s">
        <v>697</v>
      </c>
      <c r="AL97" s="14" t="s">
        <v>673</v>
      </c>
      <c r="AM97" s="14" t="s">
        <v>732</v>
      </c>
      <c r="AN97" s="14" t="s">
        <v>677</v>
      </c>
      <c r="AO97" s="21" t="s">
        <v>689</v>
      </c>
    </row>
    <row r="98" spans="1:41" x14ac:dyDescent="0.35">
      <c r="A98" s="10">
        <v>83</v>
      </c>
      <c r="B98" s="10" t="b">
        <v>0</v>
      </c>
      <c r="C98" s="10" t="b">
        <v>0</v>
      </c>
      <c r="D98" s="10" t="b">
        <v>0</v>
      </c>
      <c r="E98" s="10">
        <v>106</v>
      </c>
      <c r="F98" s="10">
        <v>-42</v>
      </c>
      <c r="G98" s="10">
        <v>5</v>
      </c>
      <c r="H98" s="10" t="b">
        <v>1</v>
      </c>
      <c r="I98" s="10" t="b">
        <v>0</v>
      </c>
      <c r="J98" s="10">
        <v>88</v>
      </c>
      <c r="K98" s="10"/>
      <c r="L98" s="22">
        <v>64</v>
      </c>
      <c r="M98" s="98" t="s">
        <v>1679</v>
      </c>
      <c r="N98" s="10" t="s">
        <v>1517</v>
      </c>
      <c r="O98" s="20">
        <v>7</v>
      </c>
      <c r="P98" s="20">
        <v>0</v>
      </c>
      <c r="Q98" s="20">
        <v>8</v>
      </c>
      <c r="R98" s="29">
        <v>0.61538461538461542</v>
      </c>
      <c r="S98" s="15" t="s">
        <v>1396</v>
      </c>
      <c r="T98" s="15" t="s">
        <v>1417</v>
      </c>
      <c r="U98" s="15" t="s">
        <v>1396</v>
      </c>
      <c r="V98" s="155">
        <v>599501412</v>
      </c>
      <c r="W98" s="155" t="b">
        <v>1</v>
      </c>
      <c r="X98" s="10" t="s">
        <v>1</v>
      </c>
      <c r="Y98" s="10" t="b">
        <v>1</v>
      </c>
      <c r="Z98" s="12" t="b">
        <v>0</v>
      </c>
      <c r="AA98" s="14" t="s">
        <v>1</v>
      </c>
      <c r="AB98" s="157" t="b">
        <v>0</v>
      </c>
      <c r="AC98" s="20">
        <v>6</v>
      </c>
      <c r="AD98" s="14" t="s">
        <v>701</v>
      </c>
      <c r="AE98" s="158" t="b">
        <v>1</v>
      </c>
      <c r="AF98" s="158" t="b">
        <v>0</v>
      </c>
      <c r="AG98" s="14" t="s">
        <v>705</v>
      </c>
      <c r="AH98" s="14" t="s">
        <v>701</v>
      </c>
      <c r="AI98" s="14" t="s">
        <v>709</v>
      </c>
      <c r="AJ98" s="14" t="s">
        <v>739</v>
      </c>
      <c r="AK98" s="14" t="s">
        <v>697</v>
      </c>
      <c r="AL98" s="14" t="s">
        <v>735</v>
      </c>
      <c r="AM98" s="14" t="s">
        <v>732</v>
      </c>
      <c r="AN98" s="14" t="s">
        <v>677</v>
      </c>
      <c r="AO98" s="21" t="s">
        <v>689</v>
      </c>
    </row>
    <row r="99" spans="1:41" x14ac:dyDescent="0.35">
      <c r="A99" s="10">
        <v>57</v>
      </c>
      <c r="B99" s="10" t="b">
        <v>0</v>
      </c>
      <c r="C99" s="10" t="b">
        <v>1</v>
      </c>
      <c r="D99" s="10" t="b">
        <v>0</v>
      </c>
      <c r="E99" s="10">
        <v>31</v>
      </c>
      <c r="F99" s="10">
        <v>33</v>
      </c>
      <c r="G99" s="10">
        <v>1</v>
      </c>
      <c r="H99" s="10" t="b">
        <v>0</v>
      </c>
      <c r="I99" s="10" t="b">
        <v>0</v>
      </c>
      <c r="J99" s="10">
        <v>89</v>
      </c>
      <c r="K99" s="10"/>
      <c r="L99" s="22">
        <v>64</v>
      </c>
      <c r="M99" s="98" t="s">
        <v>1680</v>
      </c>
      <c r="N99" s="10" t="s">
        <v>1558</v>
      </c>
      <c r="O99" s="20">
        <v>6</v>
      </c>
      <c r="P99" s="20">
        <v>0</v>
      </c>
      <c r="Q99" s="20">
        <v>8</v>
      </c>
      <c r="R99" s="29">
        <v>0.61538461538461542</v>
      </c>
      <c r="S99" s="15" t="s">
        <v>1394</v>
      </c>
      <c r="T99" s="15" t="s">
        <v>1395</v>
      </c>
      <c r="U99" s="15" t="s">
        <v>1406</v>
      </c>
      <c r="V99" s="155">
        <v>559888774</v>
      </c>
      <c r="W99" s="155" t="b">
        <v>1</v>
      </c>
      <c r="X99" s="10" t="s">
        <v>1</v>
      </c>
      <c r="Y99" s="10" t="b">
        <v>1</v>
      </c>
      <c r="Z99" s="12" t="b">
        <v>0</v>
      </c>
      <c r="AA99" s="14" t="s">
        <v>1</v>
      </c>
      <c r="AB99" s="157" t="b">
        <v>0</v>
      </c>
      <c r="AC99" s="20">
        <v>7</v>
      </c>
      <c r="AD99" s="14" t="s">
        <v>705</v>
      </c>
      <c r="AE99" s="158" t="b">
        <v>1</v>
      </c>
      <c r="AF99" s="158" t="b">
        <v>1</v>
      </c>
      <c r="AG99" s="14" t="s">
        <v>705</v>
      </c>
      <c r="AH99" s="14" t="s">
        <v>701</v>
      </c>
      <c r="AI99" s="14" t="s">
        <v>709</v>
      </c>
      <c r="AJ99" s="14" t="s">
        <v>739</v>
      </c>
      <c r="AK99" s="14" t="s">
        <v>725</v>
      </c>
      <c r="AL99" s="14" t="s">
        <v>735</v>
      </c>
      <c r="AM99" s="14" t="s">
        <v>732</v>
      </c>
      <c r="AN99" s="14" t="s">
        <v>677</v>
      </c>
      <c r="AO99" s="21" t="s">
        <v>689</v>
      </c>
    </row>
    <row r="100" spans="1:41" x14ac:dyDescent="0.35">
      <c r="A100" s="10">
        <v>188</v>
      </c>
      <c r="B100" s="10" t="b">
        <v>0</v>
      </c>
      <c r="C100" s="10" t="b">
        <v>1</v>
      </c>
      <c r="D100" s="10" t="b">
        <v>0</v>
      </c>
      <c r="E100" s="10">
        <v>106</v>
      </c>
      <c r="F100" s="10">
        <v>-42</v>
      </c>
      <c r="G100" s="10">
        <v>2</v>
      </c>
      <c r="H100" s="10" t="b">
        <v>0</v>
      </c>
      <c r="I100" s="10" t="b">
        <v>0</v>
      </c>
      <c r="J100" s="10">
        <v>90</v>
      </c>
      <c r="K100" s="10"/>
      <c r="L100" s="22">
        <v>64</v>
      </c>
      <c r="M100" s="98" t="s">
        <v>1679</v>
      </c>
      <c r="N100" s="10" t="s">
        <v>1546</v>
      </c>
      <c r="O100" s="20">
        <v>7</v>
      </c>
      <c r="P100" s="20">
        <v>0</v>
      </c>
      <c r="Q100" s="20">
        <v>8</v>
      </c>
      <c r="R100" s="29">
        <v>0.61538461538461542</v>
      </c>
      <c r="S100" s="15" t="s">
        <v>1394</v>
      </c>
      <c r="T100" s="15" t="s">
        <v>1417</v>
      </c>
      <c r="U100" s="15" t="s">
        <v>1406</v>
      </c>
      <c r="V100" s="155">
        <v>301302354</v>
      </c>
      <c r="W100" s="155" t="b">
        <v>1</v>
      </c>
      <c r="X100" s="10" t="s">
        <v>1</v>
      </c>
      <c r="Y100" s="10" t="b">
        <v>1</v>
      </c>
      <c r="Z100" s="12" t="b">
        <v>0</v>
      </c>
      <c r="AA100" s="14" t="s">
        <v>1</v>
      </c>
      <c r="AB100" s="157" t="b">
        <v>0</v>
      </c>
      <c r="AC100" s="20">
        <v>7</v>
      </c>
      <c r="AD100" s="14" t="s">
        <v>701</v>
      </c>
      <c r="AE100" s="158" t="b">
        <v>1</v>
      </c>
      <c r="AF100" s="158" t="b">
        <v>0</v>
      </c>
      <c r="AG100" s="14" t="s">
        <v>705</v>
      </c>
      <c r="AH100" s="14" t="s">
        <v>701</v>
      </c>
      <c r="AI100" s="14" t="s">
        <v>709</v>
      </c>
      <c r="AJ100" s="14" t="s">
        <v>739</v>
      </c>
      <c r="AK100" s="14" t="s">
        <v>697</v>
      </c>
      <c r="AL100" s="14" t="s">
        <v>735</v>
      </c>
      <c r="AM100" s="14" t="s">
        <v>732</v>
      </c>
      <c r="AN100" s="14" t="s">
        <v>677</v>
      </c>
      <c r="AO100" s="21" t="s">
        <v>689</v>
      </c>
    </row>
    <row r="101" spans="1:41" x14ac:dyDescent="0.35">
      <c r="A101" s="10">
        <v>149</v>
      </c>
      <c r="B101" s="10" t="b">
        <v>0</v>
      </c>
      <c r="C101" s="10" t="b">
        <v>0</v>
      </c>
      <c r="D101" s="10" t="b">
        <v>0</v>
      </c>
      <c r="E101" s="10">
        <v>106</v>
      </c>
      <c r="F101" s="10">
        <v>-42</v>
      </c>
      <c r="G101" s="10">
        <v>3</v>
      </c>
      <c r="H101" s="10" t="b">
        <v>0</v>
      </c>
      <c r="I101" s="10" t="b">
        <v>0</v>
      </c>
      <c r="J101" s="10">
        <v>91</v>
      </c>
      <c r="K101" s="10"/>
      <c r="L101" s="22">
        <v>64</v>
      </c>
      <c r="M101" s="98" t="s">
        <v>1679</v>
      </c>
      <c r="N101" s="10" t="s">
        <v>1577</v>
      </c>
      <c r="O101" s="20">
        <v>7</v>
      </c>
      <c r="P101" s="20">
        <v>0</v>
      </c>
      <c r="Q101" s="20">
        <v>8</v>
      </c>
      <c r="R101" s="29">
        <v>0.61538461538461542</v>
      </c>
      <c r="S101" s="15" t="s">
        <v>1394</v>
      </c>
      <c r="T101" s="15" t="s">
        <v>1395</v>
      </c>
      <c r="U101" s="15" t="s">
        <v>1396</v>
      </c>
      <c r="V101" s="155">
        <v>298563757</v>
      </c>
      <c r="W101" s="155" t="b">
        <v>1</v>
      </c>
      <c r="X101" s="10" t="s">
        <v>1</v>
      </c>
      <c r="Y101" s="10" t="b">
        <v>1</v>
      </c>
      <c r="Z101" s="12" t="b">
        <v>0</v>
      </c>
      <c r="AA101" s="14" t="s">
        <v>1</v>
      </c>
      <c r="AB101" s="157" t="b">
        <v>0</v>
      </c>
      <c r="AC101" s="20">
        <v>5</v>
      </c>
      <c r="AD101" s="14" t="s">
        <v>689</v>
      </c>
      <c r="AE101" s="158" t="b">
        <v>1</v>
      </c>
      <c r="AF101" s="158" t="b">
        <v>0</v>
      </c>
      <c r="AG101" s="14" t="s">
        <v>705</v>
      </c>
      <c r="AH101" s="14" t="s">
        <v>693</v>
      </c>
      <c r="AI101" s="14" t="s">
        <v>709</v>
      </c>
      <c r="AJ101" s="14" t="s">
        <v>739</v>
      </c>
      <c r="AK101" s="14" t="s">
        <v>725</v>
      </c>
      <c r="AL101" s="14" t="s">
        <v>735</v>
      </c>
      <c r="AM101" s="14" t="s">
        <v>732</v>
      </c>
      <c r="AN101" s="14" t="s">
        <v>677</v>
      </c>
      <c r="AO101" s="21" t="s">
        <v>689</v>
      </c>
    </row>
    <row r="102" spans="1:41" x14ac:dyDescent="0.35">
      <c r="A102" s="10">
        <v>58</v>
      </c>
      <c r="B102" s="10" t="b">
        <v>0</v>
      </c>
      <c r="C102" s="10" t="b">
        <v>0</v>
      </c>
      <c r="D102" s="10" t="b">
        <v>0</v>
      </c>
      <c r="E102" s="10">
        <v>31</v>
      </c>
      <c r="F102" s="10">
        <v>33</v>
      </c>
      <c r="G102" s="10">
        <v>4</v>
      </c>
      <c r="H102" s="10" t="b">
        <v>0</v>
      </c>
      <c r="I102" s="10" t="b">
        <v>0</v>
      </c>
      <c r="J102" s="10">
        <v>92</v>
      </c>
      <c r="K102" s="10"/>
      <c r="L102" s="22">
        <v>64</v>
      </c>
      <c r="M102" s="98" t="s">
        <v>1680</v>
      </c>
      <c r="N102" s="10" t="s">
        <v>1345</v>
      </c>
      <c r="O102" s="20">
        <v>6</v>
      </c>
      <c r="P102" s="20">
        <v>0</v>
      </c>
      <c r="Q102" s="20">
        <v>8</v>
      </c>
      <c r="R102" s="29">
        <v>0.61538461538461542</v>
      </c>
      <c r="S102" s="15" t="s">
        <v>1396</v>
      </c>
      <c r="T102" s="15" t="s">
        <v>1395</v>
      </c>
      <c r="U102" s="15" t="s">
        <v>1396</v>
      </c>
      <c r="V102" s="155">
        <v>290320376</v>
      </c>
      <c r="W102" s="155" t="b">
        <v>1</v>
      </c>
      <c r="X102" s="10" t="s">
        <v>1</v>
      </c>
      <c r="Y102" s="10" t="b">
        <v>1</v>
      </c>
      <c r="Z102" s="12" t="b">
        <v>1</v>
      </c>
      <c r="AA102" s="14" t="s">
        <v>677</v>
      </c>
      <c r="AB102" s="157" t="b">
        <v>1</v>
      </c>
      <c r="AC102" s="20">
        <v>7</v>
      </c>
      <c r="AD102" s="14" t="s">
        <v>721</v>
      </c>
      <c r="AE102" s="158" t="b">
        <v>1</v>
      </c>
      <c r="AF102" s="158" t="b">
        <v>0</v>
      </c>
      <c r="AG102" s="14" t="s">
        <v>705</v>
      </c>
      <c r="AH102" s="14" t="s">
        <v>701</v>
      </c>
      <c r="AI102" s="14" t="s">
        <v>721</v>
      </c>
      <c r="AJ102" s="14" t="s">
        <v>739</v>
      </c>
      <c r="AK102" s="14" t="s">
        <v>697</v>
      </c>
      <c r="AL102" s="14" t="s">
        <v>735</v>
      </c>
      <c r="AM102" s="14" t="s">
        <v>732</v>
      </c>
      <c r="AN102" s="14" t="s">
        <v>677</v>
      </c>
      <c r="AO102" s="21" t="s">
        <v>689</v>
      </c>
    </row>
    <row r="103" spans="1:41" x14ac:dyDescent="0.35">
      <c r="A103" s="10">
        <v>194</v>
      </c>
      <c r="B103" s="10" t="b">
        <v>0</v>
      </c>
      <c r="C103" s="10" t="b">
        <v>0</v>
      </c>
      <c r="D103" s="10" t="b">
        <v>0</v>
      </c>
      <c r="E103" s="10">
        <v>106</v>
      </c>
      <c r="F103" s="10">
        <v>-42</v>
      </c>
      <c r="G103" s="10">
        <v>5</v>
      </c>
      <c r="H103" s="10" t="b">
        <v>0</v>
      </c>
      <c r="I103" s="10" t="b">
        <v>0</v>
      </c>
      <c r="J103" s="10">
        <v>93</v>
      </c>
      <c r="K103" s="10"/>
      <c r="L103" s="22">
        <v>64</v>
      </c>
      <c r="M103" s="98" t="s">
        <v>1679</v>
      </c>
      <c r="N103" s="10" t="s">
        <v>1522</v>
      </c>
      <c r="O103" s="20">
        <v>7</v>
      </c>
      <c r="P103" s="20">
        <v>0</v>
      </c>
      <c r="Q103" s="20">
        <v>8</v>
      </c>
      <c r="R103" s="29">
        <v>0.61538461538461542</v>
      </c>
      <c r="S103" s="15" t="s">
        <v>1394</v>
      </c>
      <c r="T103" s="15" t="s">
        <v>1395</v>
      </c>
      <c r="U103" s="15" t="s">
        <v>1406</v>
      </c>
      <c r="V103" s="155">
        <v>281425068</v>
      </c>
      <c r="W103" s="155" t="b">
        <v>1</v>
      </c>
      <c r="X103" s="10" t="s">
        <v>1</v>
      </c>
      <c r="Y103" s="10" t="b">
        <v>1</v>
      </c>
      <c r="Z103" s="12" t="b">
        <v>0</v>
      </c>
      <c r="AA103" s="14" t="s">
        <v>1</v>
      </c>
      <c r="AB103" s="157" t="b">
        <v>0</v>
      </c>
      <c r="AC103" s="20">
        <v>6</v>
      </c>
      <c r="AD103" s="14" t="s">
        <v>697</v>
      </c>
      <c r="AE103" s="158" t="b">
        <v>1</v>
      </c>
      <c r="AF103" s="158" t="b">
        <v>1</v>
      </c>
      <c r="AG103" s="14" t="s">
        <v>705</v>
      </c>
      <c r="AH103" s="14" t="s">
        <v>701</v>
      </c>
      <c r="AI103" s="14" t="s">
        <v>709</v>
      </c>
      <c r="AJ103" s="14" t="s">
        <v>739</v>
      </c>
      <c r="AK103" s="14" t="s">
        <v>697</v>
      </c>
      <c r="AL103" s="14" t="s">
        <v>735</v>
      </c>
      <c r="AM103" s="14" t="s">
        <v>732</v>
      </c>
      <c r="AN103" s="14" t="s">
        <v>677</v>
      </c>
      <c r="AO103" s="21" t="s">
        <v>689</v>
      </c>
    </row>
    <row r="104" spans="1:41" x14ac:dyDescent="0.35">
      <c r="A104" s="10">
        <v>297</v>
      </c>
      <c r="B104" s="10" t="b">
        <v>0</v>
      </c>
      <c r="C104" s="10" t="b">
        <v>1</v>
      </c>
      <c r="D104" s="10" t="b">
        <v>0</v>
      </c>
      <c r="E104" s="10">
        <v>31</v>
      </c>
      <c r="F104" s="10">
        <v>33</v>
      </c>
      <c r="G104" s="10">
        <v>1</v>
      </c>
      <c r="H104" s="10" t="b">
        <v>1</v>
      </c>
      <c r="I104" s="10" t="b">
        <v>0</v>
      </c>
      <c r="J104" s="10">
        <v>94</v>
      </c>
      <c r="K104" s="10"/>
      <c r="L104" s="22">
        <v>64</v>
      </c>
      <c r="M104" s="98" t="s">
        <v>1680</v>
      </c>
      <c r="N104" s="10" t="s">
        <v>1329</v>
      </c>
      <c r="O104" s="20">
        <v>6</v>
      </c>
      <c r="P104" s="20">
        <v>0</v>
      </c>
      <c r="Q104" s="20">
        <v>8</v>
      </c>
      <c r="R104" s="29">
        <v>0.61538461538461542</v>
      </c>
      <c r="S104" s="15" t="s">
        <v>1394</v>
      </c>
      <c r="T104" s="15" t="s">
        <v>1417</v>
      </c>
      <c r="U104" s="15" t="s">
        <v>1406</v>
      </c>
      <c r="V104" s="155">
        <v>212687735</v>
      </c>
      <c r="W104" s="155" t="b">
        <v>1</v>
      </c>
      <c r="X104" s="10" t="s">
        <v>1</v>
      </c>
      <c r="Y104" s="10" t="b">
        <v>1</v>
      </c>
      <c r="Z104" s="12" t="b">
        <v>1</v>
      </c>
      <c r="AA104" s="14" t="s">
        <v>705</v>
      </c>
      <c r="AB104" s="157" t="b">
        <v>1</v>
      </c>
      <c r="AC104" s="20">
        <v>8</v>
      </c>
      <c r="AD104" s="14" t="s">
        <v>732</v>
      </c>
      <c r="AE104" s="158" t="b">
        <v>1</v>
      </c>
      <c r="AF104" s="158" t="b">
        <v>1</v>
      </c>
      <c r="AG104" s="14" t="s">
        <v>705</v>
      </c>
      <c r="AH104" s="14" t="s">
        <v>701</v>
      </c>
      <c r="AI104" s="14" t="s">
        <v>721</v>
      </c>
      <c r="AJ104" s="14" t="s">
        <v>739</v>
      </c>
      <c r="AK104" s="14" t="s">
        <v>697</v>
      </c>
      <c r="AL104" s="14" t="s">
        <v>673</v>
      </c>
      <c r="AM104" s="14" t="s">
        <v>732</v>
      </c>
      <c r="AN104" s="14" t="s">
        <v>677</v>
      </c>
      <c r="AO104" s="21" t="s">
        <v>685</v>
      </c>
    </row>
    <row r="105" spans="1:41" x14ac:dyDescent="0.35">
      <c r="A105" s="10">
        <v>32</v>
      </c>
      <c r="B105" s="10" t="b">
        <v>0</v>
      </c>
      <c r="C105" s="10" t="b">
        <v>0</v>
      </c>
      <c r="D105" s="10" t="b">
        <v>0</v>
      </c>
      <c r="E105" s="10">
        <v>106</v>
      </c>
      <c r="F105" s="10">
        <v>-42</v>
      </c>
      <c r="G105" s="10">
        <v>2</v>
      </c>
      <c r="H105" s="10" t="b">
        <v>1</v>
      </c>
      <c r="I105" s="10" t="b">
        <v>0</v>
      </c>
      <c r="J105" s="10">
        <v>95</v>
      </c>
      <c r="K105" s="10"/>
      <c r="L105" s="22">
        <v>64</v>
      </c>
      <c r="M105" s="98" t="s">
        <v>1679</v>
      </c>
      <c r="N105" s="10" t="s">
        <v>1528</v>
      </c>
      <c r="O105" s="20">
        <v>7</v>
      </c>
      <c r="P105" s="20">
        <v>0</v>
      </c>
      <c r="Q105" s="20">
        <v>8</v>
      </c>
      <c r="R105" s="29">
        <v>0.61538461538461542</v>
      </c>
      <c r="S105" s="15" t="s">
        <v>1394</v>
      </c>
      <c r="T105" s="15" t="s">
        <v>1395</v>
      </c>
      <c r="U105" s="15" t="s">
        <v>1406</v>
      </c>
      <c r="V105" s="155">
        <v>178198000</v>
      </c>
      <c r="W105" s="155" t="b">
        <v>1</v>
      </c>
      <c r="X105" s="10" t="s">
        <v>1</v>
      </c>
      <c r="Y105" s="10" t="b">
        <v>1</v>
      </c>
      <c r="Z105" s="12" t="b">
        <v>0</v>
      </c>
      <c r="AA105" s="14" t="s">
        <v>1</v>
      </c>
      <c r="AB105" s="157" t="b">
        <v>0</v>
      </c>
      <c r="AC105" s="20">
        <v>6</v>
      </c>
      <c r="AD105" s="14" t="s">
        <v>697</v>
      </c>
      <c r="AE105" s="158" t="b">
        <v>1</v>
      </c>
      <c r="AF105" s="158" t="b">
        <v>1</v>
      </c>
      <c r="AG105" s="14" t="s">
        <v>705</v>
      </c>
      <c r="AH105" s="14" t="s">
        <v>701</v>
      </c>
      <c r="AI105" s="14" t="s">
        <v>709</v>
      </c>
      <c r="AJ105" s="14" t="s">
        <v>739</v>
      </c>
      <c r="AK105" s="14" t="s">
        <v>697</v>
      </c>
      <c r="AL105" s="14" t="s">
        <v>735</v>
      </c>
      <c r="AM105" s="14" t="s">
        <v>732</v>
      </c>
      <c r="AN105" s="14" t="s">
        <v>677</v>
      </c>
      <c r="AO105" s="21" t="s">
        <v>689</v>
      </c>
    </row>
    <row r="106" spans="1:41" x14ac:dyDescent="0.35">
      <c r="A106" s="10">
        <v>9</v>
      </c>
      <c r="B106" s="10" t="b">
        <v>0</v>
      </c>
      <c r="C106" s="10" t="b">
        <v>0</v>
      </c>
      <c r="D106" s="10" t="b">
        <v>0</v>
      </c>
      <c r="E106" s="10">
        <v>31</v>
      </c>
      <c r="F106" s="10">
        <v>33</v>
      </c>
      <c r="G106" s="10">
        <v>3</v>
      </c>
      <c r="H106" s="10" t="b">
        <v>1</v>
      </c>
      <c r="I106" s="10" t="b">
        <v>0</v>
      </c>
      <c r="J106" s="10">
        <v>96</v>
      </c>
      <c r="K106" s="10"/>
      <c r="L106" s="22">
        <v>64</v>
      </c>
      <c r="M106" s="98" t="s">
        <v>1680</v>
      </c>
      <c r="N106" s="10" t="s">
        <v>1350</v>
      </c>
      <c r="O106" s="20">
        <v>6</v>
      </c>
      <c r="P106" s="20">
        <v>0</v>
      </c>
      <c r="Q106" s="20">
        <v>8</v>
      </c>
      <c r="R106" s="29">
        <v>0.61538461538461542</v>
      </c>
      <c r="S106" s="15" t="s">
        <v>1394</v>
      </c>
      <c r="T106" s="15" t="s">
        <v>1395</v>
      </c>
      <c r="U106" s="15" t="s">
        <v>1406</v>
      </c>
      <c r="V106" s="155">
        <v>120940631</v>
      </c>
      <c r="W106" s="155" t="b">
        <v>1</v>
      </c>
      <c r="X106" s="10" t="s">
        <v>1</v>
      </c>
      <c r="Y106" s="10" t="b">
        <v>1</v>
      </c>
      <c r="Z106" s="12" t="b">
        <v>1</v>
      </c>
      <c r="AA106" s="14" t="s">
        <v>739</v>
      </c>
      <c r="AB106" s="157" t="b">
        <v>1</v>
      </c>
      <c r="AC106" s="20">
        <v>5</v>
      </c>
      <c r="AD106" s="14" t="s">
        <v>1</v>
      </c>
      <c r="AE106" s="158" t="b">
        <v>0</v>
      </c>
      <c r="AF106" s="158" t="b">
        <v>0</v>
      </c>
      <c r="AG106" s="14" t="s">
        <v>705</v>
      </c>
      <c r="AH106" s="14" t="s">
        <v>701</v>
      </c>
      <c r="AI106" s="14" t="s">
        <v>709</v>
      </c>
      <c r="AJ106" s="14" t="s">
        <v>739</v>
      </c>
      <c r="AK106" s="14" t="s">
        <v>725</v>
      </c>
      <c r="AL106" s="14" t="s">
        <v>735</v>
      </c>
      <c r="AM106" s="14" t="s">
        <v>732</v>
      </c>
      <c r="AN106" s="14" t="s">
        <v>677</v>
      </c>
      <c r="AO106" s="21" t="s">
        <v>689</v>
      </c>
    </row>
    <row r="107" spans="1:41" x14ac:dyDescent="0.35">
      <c r="A107" s="10">
        <v>146</v>
      </c>
      <c r="B107" s="10" t="b">
        <v>0</v>
      </c>
      <c r="C107" s="10" t="b">
        <v>1</v>
      </c>
      <c r="D107" s="10" t="b">
        <v>0</v>
      </c>
      <c r="E107" s="10">
        <v>106</v>
      </c>
      <c r="F107" s="10">
        <v>-9</v>
      </c>
      <c r="G107" s="10">
        <v>1</v>
      </c>
      <c r="H107" s="10" t="b">
        <v>0</v>
      </c>
      <c r="I107" s="10" t="b">
        <v>0</v>
      </c>
      <c r="J107" s="10">
        <v>97</v>
      </c>
      <c r="K107" s="10"/>
      <c r="L107" s="22">
        <v>97</v>
      </c>
      <c r="M107" s="98" t="s">
        <v>1</v>
      </c>
      <c r="N107" s="10" t="s">
        <v>1574</v>
      </c>
      <c r="O107" s="20">
        <v>6</v>
      </c>
      <c r="P107" s="20">
        <v>0</v>
      </c>
      <c r="Q107" s="20">
        <v>7</v>
      </c>
      <c r="R107" s="29">
        <v>0.53846153846153844</v>
      </c>
      <c r="S107" s="15" t="s">
        <v>1394</v>
      </c>
      <c r="T107" s="15" t="s">
        <v>1417</v>
      </c>
      <c r="U107" s="15" t="s">
        <v>1406</v>
      </c>
      <c r="V107" s="155">
        <v>2131548227</v>
      </c>
      <c r="W107" s="155" t="b">
        <v>1</v>
      </c>
      <c r="X107" s="10" t="s">
        <v>1</v>
      </c>
      <c r="Y107" s="10" t="b">
        <v>1</v>
      </c>
      <c r="Z107" s="12" t="b">
        <v>0</v>
      </c>
      <c r="AA107" s="14" t="s">
        <v>1</v>
      </c>
      <c r="AB107" s="157" t="b">
        <v>0</v>
      </c>
      <c r="AC107" s="20">
        <v>6</v>
      </c>
      <c r="AD107" s="14" t="s">
        <v>701</v>
      </c>
      <c r="AE107" s="158" t="b">
        <v>1</v>
      </c>
      <c r="AF107" s="158" t="b">
        <v>0</v>
      </c>
      <c r="AG107" s="14" t="s">
        <v>705</v>
      </c>
      <c r="AH107" s="14" t="s">
        <v>701</v>
      </c>
      <c r="AI107" s="14" t="s">
        <v>721</v>
      </c>
      <c r="AJ107" s="14" t="s">
        <v>739</v>
      </c>
      <c r="AK107" s="14" t="s">
        <v>697</v>
      </c>
      <c r="AL107" s="14" t="s">
        <v>735</v>
      </c>
      <c r="AM107" s="14" t="s">
        <v>732</v>
      </c>
      <c r="AN107" s="14" t="s">
        <v>677</v>
      </c>
      <c r="AO107" s="21" t="s">
        <v>689</v>
      </c>
    </row>
    <row r="108" spans="1:41" x14ac:dyDescent="0.35">
      <c r="A108" s="10">
        <v>59</v>
      </c>
      <c r="B108" s="10" t="b">
        <v>0</v>
      </c>
      <c r="C108" s="10" t="b">
        <v>0</v>
      </c>
      <c r="D108" s="10" t="b">
        <v>0</v>
      </c>
      <c r="E108" s="10">
        <v>31</v>
      </c>
      <c r="F108" s="10">
        <v>66</v>
      </c>
      <c r="G108" s="10">
        <v>2</v>
      </c>
      <c r="H108" s="10" t="b">
        <v>0</v>
      </c>
      <c r="I108" s="10" t="b">
        <v>0</v>
      </c>
      <c r="J108" s="10">
        <v>98</v>
      </c>
      <c r="K108" s="10"/>
      <c r="L108" s="22">
        <v>97</v>
      </c>
      <c r="M108" s="98" t="s">
        <v>1680</v>
      </c>
      <c r="N108" s="10" t="s">
        <v>1324</v>
      </c>
      <c r="O108" s="20">
        <v>5</v>
      </c>
      <c r="P108" s="20">
        <v>0</v>
      </c>
      <c r="Q108" s="20">
        <v>7</v>
      </c>
      <c r="R108" s="29">
        <v>0.53846153846153844</v>
      </c>
      <c r="S108" s="15" t="s">
        <v>1396</v>
      </c>
      <c r="T108" s="15" t="s">
        <v>1395</v>
      </c>
      <c r="U108" s="15" t="s">
        <v>1396</v>
      </c>
      <c r="V108" s="155">
        <v>2045867399</v>
      </c>
      <c r="W108" s="155" t="b">
        <v>1</v>
      </c>
      <c r="X108" s="10" t="s">
        <v>1</v>
      </c>
      <c r="Y108" s="10" t="b">
        <v>1</v>
      </c>
      <c r="Z108" s="12" t="b">
        <v>1</v>
      </c>
      <c r="AA108" s="14" t="s">
        <v>705</v>
      </c>
      <c r="AB108" s="157" t="b">
        <v>1</v>
      </c>
      <c r="AC108" s="20">
        <v>5</v>
      </c>
      <c r="AD108" s="14" t="s">
        <v>705</v>
      </c>
      <c r="AE108" s="158" t="b">
        <v>1</v>
      </c>
      <c r="AF108" s="158" t="b">
        <v>1</v>
      </c>
      <c r="AG108" s="14" t="s">
        <v>705</v>
      </c>
      <c r="AH108" s="14" t="s">
        <v>701</v>
      </c>
      <c r="AI108" s="14" t="s">
        <v>709</v>
      </c>
      <c r="AJ108" s="14" t="s">
        <v>739</v>
      </c>
      <c r="AK108" s="14" t="s">
        <v>725</v>
      </c>
      <c r="AL108" s="14" t="s">
        <v>735</v>
      </c>
      <c r="AM108" s="14" t="s">
        <v>717</v>
      </c>
      <c r="AN108" s="14" t="s">
        <v>677</v>
      </c>
      <c r="AO108" s="21" t="s">
        <v>689</v>
      </c>
    </row>
    <row r="109" spans="1:41" x14ac:dyDescent="0.35">
      <c r="A109" s="10">
        <v>307</v>
      </c>
      <c r="B109" s="10" t="b">
        <v>0</v>
      </c>
      <c r="C109" s="10" t="b">
        <v>0</v>
      </c>
      <c r="D109" s="10" t="b">
        <v>0</v>
      </c>
      <c r="E109" s="10">
        <v>31</v>
      </c>
      <c r="F109" s="10">
        <v>66</v>
      </c>
      <c r="G109" s="10">
        <v>3</v>
      </c>
      <c r="H109" s="10" t="b">
        <v>0</v>
      </c>
      <c r="I109" s="10" t="b">
        <v>0</v>
      </c>
      <c r="J109" s="10">
        <v>99</v>
      </c>
      <c r="K109" s="10"/>
      <c r="L109" s="22">
        <v>97</v>
      </c>
      <c r="M109" s="98" t="s">
        <v>1680</v>
      </c>
      <c r="N109" s="10" t="s">
        <v>1592</v>
      </c>
      <c r="O109" s="20">
        <v>5</v>
      </c>
      <c r="P109" s="20">
        <v>0</v>
      </c>
      <c r="Q109" s="20">
        <v>7</v>
      </c>
      <c r="R109" s="29">
        <v>0.53846153846153844</v>
      </c>
      <c r="S109" s="15" t="s">
        <v>1394</v>
      </c>
      <c r="T109" s="15" t="s">
        <v>1395</v>
      </c>
      <c r="U109" s="15" t="s">
        <v>1396</v>
      </c>
      <c r="V109" s="155">
        <v>2034003862</v>
      </c>
      <c r="W109" s="155" t="b">
        <v>1</v>
      </c>
      <c r="X109" s="10" t="s">
        <v>1</v>
      </c>
      <c r="Y109" s="10" t="b">
        <v>1</v>
      </c>
      <c r="Z109" s="12" t="b">
        <v>0</v>
      </c>
      <c r="AA109" s="14" t="s">
        <v>1</v>
      </c>
      <c r="AB109" s="157" t="b">
        <v>0</v>
      </c>
      <c r="AC109" s="20">
        <v>6</v>
      </c>
      <c r="AD109" s="14" t="s">
        <v>701</v>
      </c>
      <c r="AE109" s="158" t="b">
        <v>1</v>
      </c>
      <c r="AF109" s="158" t="b">
        <v>0</v>
      </c>
      <c r="AG109" s="14" t="s">
        <v>705</v>
      </c>
      <c r="AH109" s="14" t="s">
        <v>701</v>
      </c>
      <c r="AI109" s="14" t="s">
        <v>721</v>
      </c>
      <c r="AJ109" s="14" t="s">
        <v>739</v>
      </c>
      <c r="AK109" s="14" t="s">
        <v>697</v>
      </c>
      <c r="AL109" s="14" t="s">
        <v>673</v>
      </c>
      <c r="AM109" s="14" t="s">
        <v>717</v>
      </c>
      <c r="AN109" s="14" t="s">
        <v>677</v>
      </c>
      <c r="AO109" s="21" t="s">
        <v>685</v>
      </c>
    </row>
    <row r="110" spans="1:41" x14ac:dyDescent="0.35">
      <c r="A110" s="10">
        <v>290</v>
      </c>
      <c r="B110" s="10" t="b">
        <v>0</v>
      </c>
      <c r="C110" s="10" t="b">
        <v>0</v>
      </c>
      <c r="D110" s="10" t="b">
        <v>0</v>
      </c>
      <c r="E110" s="10">
        <v>31</v>
      </c>
      <c r="F110" s="10">
        <v>66</v>
      </c>
      <c r="G110" s="10">
        <v>4</v>
      </c>
      <c r="H110" s="10" t="b">
        <v>0</v>
      </c>
      <c r="I110" s="10" t="b">
        <v>0</v>
      </c>
      <c r="J110" s="10">
        <v>100</v>
      </c>
      <c r="K110" s="10"/>
      <c r="L110" s="22">
        <v>97</v>
      </c>
      <c r="M110" s="98" t="s">
        <v>1680</v>
      </c>
      <c r="N110" s="10" t="s">
        <v>1569</v>
      </c>
      <c r="O110" s="20">
        <v>5</v>
      </c>
      <c r="P110" s="20">
        <v>0</v>
      </c>
      <c r="Q110" s="20">
        <v>7</v>
      </c>
      <c r="R110" s="29">
        <v>0.53846153846153844</v>
      </c>
      <c r="S110" s="15" t="s">
        <v>1394</v>
      </c>
      <c r="T110" s="15" t="s">
        <v>1395</v>
      </c>
      <c r="U110" s="15" t="s">
        <v>1396</v>
      </c>
      <c r="V110" s="155">
        <v>1979961613</v>
      </c>
      <c r="W110" s="155" t="b">
        <v>1</v>
      </c>
      <c r="X110" s="10" t="s">
        <v>1</v>
      </c>
      <c r="Y110" s="10" t="b">
        <v>1</v>
      </c>
      <c r="Z110" s="12" t="b">
        <v>0</v>
      </c>
      <c r="AA110" s="14" t="s">
        <v>1</v>
      </c>
      <c r="AB110" s="157" t="b">
        <v>0</v>
      </c>
      <c r="AC110" s="20">
        <v>6</v>
      </c>
      <c r="AD110" s="14" t="s">
        <v>701</v>
      </c>
      <c r="AE110" s="158" t="b">
        <v>1</v>
      </c>
      <c r="AF110" s="158" t="b">
        <v>0</v>
      </c>
      <c r="AG110" s="14" t="s">
        <v>713</v>
      </c>
      <c r="AH110" s="14" t="s">
        <v>701</v>
      </c>
      <c r="AI110" s="14" t="s">
        <v>709</v>
      </c>
      <c r="AJ110" s="14" t="s">
        <v>739</v>
      </c>
      <c r="AK110" s="14" t="s">
        <v>725</v>
      </c>
      <c r="AL110" s="14" t="s">
        <v>735</v>
      </c>
      <c r="AM110" s="14" t="s">
        <v>717</v>
      </c>
      <c r="AN110" s="14" t="s">
        <v>677</v>
      </c>
      <c r="AO110" s="21" t="s">
        <v>685</v>
      </c>
    </row>
    <row r="111" spans="1:41" x14ac:dyDescent="0.35">
      <c r="A111" s="10">
        <v>140</v>
      </c>
      <c r="B111" s="10" t="b">
        <v>0</v>
      </c>
      <c r="C111" s="10" t="b">
        <v>0</v>
      </c>
      <c r="D111" s="10" t="b">
        <v>0</v>
      </c>
      <c r="E111" s="10">
        <v>106</v>
      </c>
      <c r="F111" s="10">
        <v>-9</v>
      </c>
      <c r="G111" s="10">
        <v>5</v>
      </c>
      <c r="H111" s="10" t="b">
        <v>0</v>
      </c>
      <c r="I111" s="10" t="b">
        <v>0</v>
      </c>
      <c r="J111" s="10">
        <v>101</v>
      </c>
      <c r="K111" s="10"/>
      <c r="L111" s="22">
        <v>97</v>
      </c>
      <c r="M111" s="98" t="s">
        <v>1</v>
      </c>
      <c r="N111" s="10" t="s">
        <v>1564</v>
      </c>
      <c r="O111" s="20">
        <v>6</v>
      </c>
      <c r="P111" s="20">
        <v>0</v>
      </c>
      <c r="Q111" s="20">
        <v>7</v>
      </c>
      <c r="R111" s="29">
        <v>0.53846153846153844</v>
      </c>
      <c r="S111" s="15" t="s">
        <v>1396</v>
      </c>
      <c r="T111" s="15" t="s">
        <v>1417</v>
      </c>
      <c r="U111" s="15" t="s">
        <v>1396</v>
      </c>
      <c r="V111" s="155">
        <v>1911349063</v>
      </c>
      <c r="W111" s="155" t="b">
        <v>1</v>
      </c>
      <c r="X111" s="10" t="s">
        <v>1</v>
      </c>
      <c r="Y111" s="10" t="b">
        <v>1</v>
      </c>
      <c r="Z111" s="12" t="b">
        <v>0</v>
      </c>
      <c r="AA111" s="14" t="s">
        <v>1</v>
      </c>
      <c r="AB111" s="157" t="b">
        <v>0</v>
      </c>
      <c r="AC111" s="20">
        <v>6</v>
      </c>
      <c r="AD111" s="14" t="s">
        <v>705</v>
      </c>
      <c r="AE111" s="158" t="b">
        <v>1</v>
      </c>
      <c r="AF111" s="158" t="b">
        <v>1</v>
      </c>
      <c r="AG111" s="14" t="s">
        <v>705</v>
      </c>
      <c r="AH111" s="14" t="s">
        <v>701</v>
      </c>
      <c r="AI111" s="14" t="s">
        <v>709</v>
      </c>
      <c r="AJ111" s="14" t="s">
        <v>728</v>
      </c>
      <c r="AK111" s="14" t="s">
        <v>697</v>
      </c>
      <c r="AL111" s="14" t="s">
        <v>735</v>
      </c>
      <c r="AM111" s="14" t="s">
        <v>732</v>
      </c>
      <c r="AN111" s="14" t="s">
        <v>677</v>
      </c>
      <c r="AO111" s="21" t="s">
        <v>689</v>
      </c>
    </row>
    <row r="112" spans="1:41" x14ac:dyDescent="0.35">
      <c r="A112" s="10">
        <v>141</v>
      </c>
      <c r="B112" s="10" t="b">
        <v>0</v>
      </c>
      <c r="C112" s="10" t="b">
        <v>0</v>
      </c>
      <c r="D112" s="10" t="b">
        <v>0</v>
      </c>
      <c r="E112" s="10">
        <v>106</v>
      </c>
      <c r="F112" s="10">
        <v>-9</v>
      </c>
      <c r="G112" s="10">
        <v>1</v>
      </c>
      <c r="H112" s="10" t="b">
        <v>1</v>
      </c>
      <c r="I112" s="10" t="b">
        <v>0</v>
      </c>
      <c r="J112" s="10">
        <v>102</v>
      </c>
      <c r="K112" s="10"/>
      <c r="L112" s="22">
        <v>97</v>
      </c>
      <c r="M112" s="98" t="s">
        <v>1</v>
      </c>
      <c r="N112" s="10" t="s">
        <v>1339</v>
      </c>
      <c r="O112" s="20">
        <v>6</v>
      </c>
      <c r="P112" s="20">
        <v>0</v>
      </c>
      <c r="Q112" s="20">
        <v>7</v>
      </c>
      <c r="R112" s="29">
        <v>0.53846153846153844</v>
      </c>
      <c r="S112" s="15" t="s">
        <v>1396</v>
      </c>
      <c r="T112" s="15" t="s">
        <v>1395</v>
      </c>
      <c r="U112" s="15" t="s">
        <v>1396</v>
      </c>
      <c r="V112" s="155">
        <v>1849081717</v>
      </c>
      <c r="W112" s="155" t="b">
        <v>1</v>
      </c>
      <c r="X112" s="10" t="s">
        <v>1</v>
      </c>
      <c r="Y112" s="10" t="b">
        <v>1</v>
      </c>
      <c r="Z112" s="12" t="b">
        <v>1</v>
      </c>
      <c r="AA112" s="14" t="s">
        <v>677</v>
      </c>
      <c r="AB112" s="157" t="b">
        <v>1</v>
      </c>
      <c r="AC112" s="20">
        <v>6</v>
      </c>
      <c r="AD112" s="14" t="s">
        <v>721</v>
      </c>
      <c r="AE112" s="158" t="b">
        <v>0</v>
      </c>
      <c r="AF112" s="158" t="b">
        <v>0</v>
      </c>
      <c r="AG112" s="14" t="s">
        <v>705</v>
      </c>
      <c r="AH112" s="14" t="s">
        <v>693</v>
      </c>
      <c r="AI112" s="14" t="s">
        <v>709</v>
      </c>
      <c r="AJ112" s="14" t="s">
        <v>739</v>
      </c>
      <c r="AK112" s="14" t="s">
        <v>725</v>
      </c>
      <c r="AL112" s="14" t="s">
        <v>673</v>
      </c>
      <c r="AM112" s="14" t="s">
        <v>732</v>
      </c>
      <c r="AN112" s="14" t="s">
        <v>677</v>
      </c>
      <c r="AO112" s="21" t="s">
        <v>689</v>
      </c>
    </row>
    <row r="113" spans="1:41" x14ac:dyDescent="0.35">
      <c r="A113" s="10">
        <v>281</v>
      </c>
      <c r="B113" s="10" t="b">
        <v>0</v>
      </c>
      <c r="C113" s="10" t="b">
        <v>0</v>
      </c>
      <c r="D113" s="10" t="b">
        <v>0</v>
      </c>
      <c r="E113" s="10">
        <v>106</v>
      </c>
      <c r="F113" s="10">
        <v>-9</v>
      </c>
      <c r="G113" s="10">
        <v>2</v>
      </c>
      <c r="H113" s="10" t="b">
        <v>1</v>
      </c>
      <c r="I113" s="10" t="b">
        <v>0</v>
      </c>
      <c r="J113" s="10">
        <v>103</v>
      </c>
      <c r="K113" s="10"/>
      <c r="L113" s="22">
        <v>97</v>
      </c>
      <c r="M113" s="98" t="s">
        <v>1</v>
      </c>
      <c r="N113" s="10" t="s">
        <v>1568</v>
      </c>
      <c r="O113" s="20">
        <v>6</v>
      </c>
      <c r="P113" s="20">
        <v>0</v>
      </c>
      <c r="Q113" s="20">
        <v>7</v>
      </c>
      <c r="R113" s="29">
        <v>0.53846153846153844</v>
      </c>
      <c r="S113" s="15" t="s">
        <v>1394</v>
      </c>
      <c r="T113" s="15" t="s">
        <v>1395</v>
      </c>
      <c r="U113" s="15" t="s">
        <v>1406</v>
      </c>
      <c r="V113" s="155">
        <v>1824154909</v>
      </c>
      <c r="W113" s="155" t="b">
        <v>1</v>
      </c>
      <c r="X113" s="10" t="s">
        <v>1</v>
      </c>
      <c r="Y113" s="10" t="b">
        <v>1</v>
      </c>
      <c r="Z113" s="12" t="b">
        <v>0</v>
      </c>
      <c r="AA113" s="14" t="s">
        <v>1</v>
      </c>
      <c r="AB113" s="157" t="b">
        <v>0</v>
      </c>
      <c r="AC113" s="20">
        <v>7</v>
      </c>
      <c r="AD113" s="14" t="s">
        <v>697</v>
      </c>
      <c r="AE113" s="158" t="b">
        <v>1</v>
      </c>
      <c r="AF113" s="158" t="b">
        <v>1</v>
      </c>
      <c r="AG113" s="14" t="s">
        <v>705</v>
      </c>
      <c r="AH113" s="14" t="s">
        <v>701</v>
      </c>
      <c r="AI113" s="14" t="s">
        <v>721</v>
      </c>
      <c r="AJ113" s="14" t="s">
        <v>739</v>
      </c>
      <c r="AK113" s="14" t="s">
        <v>697</v>
      </c>
      <c r="AL113" s="14" t="s">
        <v>735</v>
      </c>
      <c r="AM113" s="14" t="s">
        <v>732</v>
      </c>
      <c r="AN113" s="14" t="s">
        <v>677</v>
      </c>
      <c r="AO113" s="21" t="s">
        <v>689</v>
      </c>
    </row>
    <row r="114" spans="1:41" x14ac:dyDescent="0.35">
      <c r="A114" s="10">
        <v>245</v>
      </c>
      <c r="B114" s="10" t="b">
        <v>0</v>
      </c>
      <c r="C114" s="10" t="b">
        <v>0</v>
      </c>
      <c r="D114" s="10" t="b">
        <v>0</v>
      </c>
      <c r="E114" s="10">
        <v>106</v>
      </c>
      <c r="F114" s="10">
        <v>-9</v>
      </c>
      <c r="G114" s="10">
        <v>3</v>
      </c>
      <c r="H114" s="10" t="b">
        <v>1</v>
      </c>
      <c r="I114" s="10" t="b">
        <v>0</v>
      </c>
      <c r="J114" s="10">
        <v>104</v>
      </c>
      <c r="K114" s="10"/>
      <c r="L114" s="22">
        <v>97</v>
      </c>
      <c r="M114" s="98" t="s">
        <v>1</v>
      </c>
      <c r="N114" s="10" t="s">
        <v>1586</v>
      </c>
      <c r="O114" s="20">
        <v>6</v>
      </c>
      <c r="P114" s="20">
        <v>0</v>
      </c>
      <c r="Q114" s="20">
        <v>7</v>
      </c>
      <c r="R114" s="29">
        <v>0.53846153846153844</v>
      </c>
      <c r="S114" s="15" t="s">
        <v>1396</v>
      </c>
      <c r="T114" s="15" t="s">
        <v>1417</v>
      </c>
      <c r="U114" s="15" t="s">
        <v>1406</v>
      </c>
      <c r="V114" s="155">
        <v>1780208911</v>
      </c>
      <c r="W114" s="155" t="b">
        <v>1</v>
      </c>
      <c r="X114" s="10" t="s">
        <v>1</v>
      </c>
      <c r="Y114" s="10" t="b">
        <v>1</v>
      </c>
      <c r="Z114" s="12" t="b">
        <v>0</v>
      </c>
      <c r="AA114" s="14" t="s">
        <v>1</v>
      </c>
      <c r="AB114" s="157" t="b">
        <v>0</v>
      </c>
      <c r="AC114" s="20">
        <v>7</v>
      </c>
      <c r="AD114" s="14" t="s">
        <v>705</v>
      </c>
      <c r="AE114" s="158" t="b">
        <v>1</v>
      </c>
      <c r="AF114" s="158" t="b">
        <v>1</v>
      </c>
      <c r="AG114" s="14" t="s">
        <v>705</v>
      </c>
      <c r="AH114" s="14" t="s">
        <v>701</v>
      </c>
      <c r="AI114" s="14" t="s">
        <v>709</v>
      </c>
      <c r="AJ114" s="14" t="s">
        <v>739</v>
      </c>
      <c r="AK114" s="14" t="s">
        <v>697</v>
      </c>
      <c r="AL114" s="14" t="s">
        <v>673</v>
      </c>
      <c r="AM114" s="14" t="s">
        <v>732</v>
      </c>
      <c r="AN114" s="14" t="s">
        <v>677</v>
      </c>
      <c r="AO114" s="21" t="s">
        <v>689</v>
      </c>
    </row>
    <row r="115" spans="1:41" x14ac:dyDescent="0.35">
      <c r="A115" s="10">
        <v>61</v>
      </c>
      <c r="B115" s="10" t="b">
        <v>0</v>
      </c>
      <c r="C115" s="10" t="b">
        <v>0</v>
      </c>
      <c r="D115" s="10" t="b">
        <v>0</v>
      </c>
      <c r="E115" s="10">
        <v>106</v>
      </c>
      <c r="F115" s="10">
        <v>-9</v>
      </c>
      <c r="G115" s="10">
        <v>4</v>
      </c>
      <c r="H115" s="10" t="b">
        <v>1</v>
      </c>
      <c r="I115" s="10" t="b">
        <v>0</v>
      </c>
      <c r="J115" s="10">
        <v>105</v>
      </c>
      <c r="K115" s="10"/>
      <c r="L115" s="22">
        <v>97</v>
      </c>
      <c r="M115" s="98" t="s">
        <v>1</v>
      </c>
      <c r="N115" s="10" t="s">
        <v>1510</v>
      </c>
      <c r="O115" s="20">
        <v>6</v>
      </c>
      <c r="P115" s="20">
        <v>0</v>
      </c>
      <c r="Q115" s="20">
        <v>7</v>
      </c>
      <c r="R115" s="29">
        <v>0.53846153846153844</v>
      </c>
      <c r="S115" s="15" t="s">
        <v>1396</v>
      </c>
      <c r="T115" s="15" t="s">
        <v>1395</v>
      </c>
      <c r="U115" s="15" t="s">
        <v>1406</v>
      </c>
      <c r="V115" s="155">
        <v>1774388204</v>
      </c>
      <c r="W115" s="155" t="b">
        <v>1</v>
      </c>
      <c r="X115" s="10" t="s">
        <v>1</v>
      </c>
      <c r="Y115" s="10" t="b">
        <v>1</v>
      </c>
      <c r="Z115" s="12" t="b">
        <v>0</v>
      </c>
      <c r="AA115" s="14" t="s">
        <v>1</v>
      </c>
      <c r="AB115" s="157" t="b">
        <v>0</v>
      </c>
      <c r="AC115" s="20">
        <v>6</v>
      </c>
      <c r="AD115" s="14" t="s">
        <v>732</v>
      </c>
      <c r="AE115" s="158" t="b">
        <v>1</v>
      </c>
      <c r="AF115" s="158" t="b">
        <v>1</v>
      </c>
      <c r="AG115" s="14" t="s">
        <v>705</v>
      </c>
      <c r="AH115" s="14" t="s">
        <v>701</v>
      </c>
      <c r="AI115" s="14" t="s">
        <v>721</v>
      </c>
      <c r="AJ115" s="14" t="s">
        <v>739</v>
      </c>
      <c r="AK115" s="14" t="s">
        <v>697</v>
      </c>
      <c r="AL115" s="14" t="s">
        <v>735</v>
      </c>
      <c r="AM115" s="14" t="s">
        <v>732</v>
      </c>
      <c r="AN115" s="14" t="s">
        <v>677</v>
      </c>
      <c r="AO115" s="21" t="s">
        <v>689</v>
      </c>
    </row>
    <row r="116" spans="1:41" x14ac:dyDescent="0.35">
      <c r="A116" s="10">
        <v>26</v>
      </c>
      <c r="B116" s="10" t="b">
        <v>0</v>
      </c>
      <c r="C116" s="10" t="b">
        <v>0</v>
      </c>
      <c r="D116" s="10" t="b">
        <v>0</v>
      </c>
      <c r="E116" s="10">
        <v>31</v>
      </c>
      <c r="F116" s="10">
        <v>66</v>
      </c>
      <c r="G116" s="10">
        <v>5</v>
      </c>
      <c r="H116" s="10" t="b">
        <v>1</v>
      </c>
      <c r="I116" s="10" t="b">
        <v>0</v>
      </c>
      <c r="J116" s="10">
        <v>106</v>
      </c>
      <c r="K116" s="10"/>
      <c r="L116" s="22">
        <v>97</v>
      </c>
      <c r="M116" s="98" t="s">
        <v>1680</v>
      </c>
      <c r="N116" s="10" t="s">
        <v>1603</v>
      </c>
      <c r="O116" s="20">
        <v>5</v>
      </c>
      <c r="P116" s="20">
        <v>0</v>
      </c>
      <c r="Q116" s="20">
        <v>7</v>
      </c>
      <c r="R116" s="29">
        <v>0.53846153846153844</v>
      </c>
      <c r="S116" s="15" t="s">
        <v>1396</v>
      </c>
      <c r="T116" s="15" t="s">
        <v>1417</v>
      </c>
      <c r="U116" s="15" t="s">
        <v>1396</v>
      </c>
      <c r="V116" s="155">
        <v>1753515933</v>
      </c>
      <c r="W116" s="155" t="b">
        <v>1</v>
      </c>
      <c r="X116" s="10" t="s">
        <v>1</v>
      </c>
      <c r="Y116" s="10" t="b">
        <v>1</v>
      </c>
      <c r="Z116" s="12" t="b">
        <v>0</v>
      </c>
      <c r="AA116" s="14" t="s">
        <v>1</v>
      </c>
      <c r="AB116" s="157" t="b">
        <v>0</v>
      </c>
      <c r="AC116" s="20">
        <v>5</v>
      </c>
      <c r="AD116" s="14" t="s">
        <v>709</v>
      </c>
      <c r="AE116" s="158" t="b">
        <v>1</v>
      </c>
      <c r="AF116" s="158" t="b">
        <v>1</v>
      </c>
      <c r="AG116" s="14" t="s">
        <v>705</v>
      </c>
      <c r="AH116" s="14" t="s">
        <v>701</v>
      </c>
      <c r="AI116" s="14" t="s">
        <v>709</v>
      </c>
      <c r="AJ116" s="14" t="s">
        <v>739</v>
      </c>
      <c r="AK116" s="14" t="s">
        <v>725</v>
      </c>
      <c r="AL116" s="14" t="s">
        <v>673</v>
      </c>
      <c r="AM116" s="14" t="s">
        <v>732</v>
      </c>
      <c r="AN116" s="14" t="s">
        <v>677</v>
      </c>
      <c r="AO116" s="21" t="s">
        <v>689</v>
      </c>
    </row>
    <row r="117" spans="1:41" x14ac:dyDescent="0.35">
      <c r="A117" s="10">
        <v>283</v>
      </c>
      <c r="B117" s="10" t="b">
        <v>0</v>
      </c>
      <c r="C117" s="10" t="b">
        <v>0</v>
      </c>
      <c r="D117" s="10" t="b">
        <v>0</v>
      </c>
      <c r="E117" s="10">
        <v>106</v>
      </c>
      <c r="F117" s="10">
        <v>-9</v>
      </c>
      <c r="G117" s="10">
        <v>1</v>
      </c>
      <c r="H117" s="10" t="b">
        <v>0</v>
      </c>
      <c r="I117" s="10" t="b">
        <v>0</v>
      </c>
      <c r="J117" s="10">
        <v>107</v>
      </c>
      <c r="K117" s="10"/>
      <c r="L117" s="22">
        <v>97</v>
      </c>
      <c r="M117" s="98" t="s">
        <v>1</v>
      </c>
      <c r="N117" s="10" t="s">
        <v>1535</v>
      </c>
      <c r="O117" s="20">
        <v>6</v>
      </c>
      <c r="P117" s="20">
        <v>0</v>
      </c>
      <c r="Q117" s="20">
        <v>7</v>
      </c>
      <c r="R117" s="29">
        <v>0.53846153846153844</v>
      </c>
      <c r="S117" s="15" t="s">
        <v>1394</v>
      </c>
      <c r="T117" s="15" t="s">
        <v>1395</v>
      </c>
      <c r="U117" s="15" t="s">
        <v>1406</v>
      </c>
      <c r="V117" s="155">
        <v>1682610892</v>
      </c>
      <c r="W117" s="155" t="b">
        <v>1</v>
      </c>
      <c r="X117" s="10" t="s">
        <v>1</v>
      </c>
      <c r="Y117" s="10" t="b">
        <v>1</v>
      </c>
      <c r="Z117" s="12" t="b">
        <v>0</v>
      </c>
      <c r="AA117" s="14" t="s">
        <v>1</v>
      </c>
      <c r="AB117" s="157" t="b">
        <v>0</v>
      </c>
      <c r="AC117" s="20">
        <v>6</v>
      </c>
      <c r="AD117" s="14" t="s">
        <v>725</v>
      </c>
      <c r="AE117" s="158" t="b">
        <v>0</v>
      </c>
      <c r="AF117" s="158" t="b">
        <v>0</v>
      </c>
      <c r="AG117" s="14" t="s">
        <v>705</v>
      </c>
      <c r="AH117" s="14" t="s">
        <v>701</v>
      </c>
      <c r="AI117" s="14" t="s">
        <v>721</v>
      </c>
      <c r="AJ117" s="14" t="s">
        <v>739</v>
      </c>
      <c r="AK117" s="14" t="s">
        <v>697</v>
      </c>
      <c r="AL117" s="14" t="s">
        <v>673</v>
      </c>
      <c r="AM117" s="14" t="s">
        <v>732</v>
      </c>
      <c r="AN117" s="14" t="s">
        <v>677</v>
      </c>
      <c r="AO117" s="21" t="s">
        <v>685</v>
      </c>
    </row>
    <row r="118" spans="1:41" x14ac:dyDescent="0.35">
      <c r="A118" s="10">
        <v>313</v>
      </c>
      <c r="B118" s="10" t="b">
        <v>0</v>
      </c>
      <c r="C118" s="10" t="b">
        <v>0</v>
      </c>
      <c r="D118" s="10" t="b">
        <v>0</v>
      </c>
      <c r="E118" s="10">
        <v>31</v>
      </c>
      <c r="F118" s="10">
        <v>66</v>
      </c>
      <c r="G118" s="10">
        <v>2</v>
      </c>
      <c r="H118" s="10" t="b">
        <v>0</v>
      </c>
      <c r="I118" s="10" t="b">
        <v>0</v>
      </c>
      <c r="J118" s="10">
        <v>108</v>
      </c>
      <c r="K118" s="10"/>
      <c r="L118" s="22">
        <v>97</v>
      </c>
      <c r="M118" s="98" t="s">
        <v>1680</v>
      </c>
      <c r="N118" s="10" t="s">
        <v>1333</v>
      </c>
      <c r="O118" s="20">
        <v>5</v>
      </c>
      <c r="P118" s="20">
        <v>0</v>
      </c>
      <c r="Q118" s="20">
        <v>7</v>
      </c>
      <c r="R118" s="29">
        <v>0.53846153846153844</v>
      </c>
      <c r="S118" s="15" t="s">
        <v>1396</v>
      </c>
      <c r="T118" s="15" t="s">
        <v>1395</v>
      </c>
      <c r="U118" s="15" t="s">
        <v>1455</v>
      </c>
      <c r="V118" s="155">
        <v>1677999162</v>
      </c>
      <c r="W118" s="155" t="b">
        <v>1</v>
      </c>
      <c r="X118" s="10" t="s">
        <v>1</v>
      </c>
      <c r="Y118" s="10" t="b">
        <v>1</v>
      </c>
      <c r="Z118" s="12" t="b">
        <v>1</v>
      </c>
      <c r="AA118" s="14" t="s">
        <v>677</v>
      </c>
      <c r="AB118" s="157" t="b">
        <v>1</v>
      </c>
      <c r="AC118" s="20">
        <v>6</v>
      </c>
      <c r="AD118" s="14" t="s">
        <v>721</v>
      </c>
      <c r="AE118" s="158" t="b">
        <v>1</v>
      </c>
      <c r="AF118" s="158" t="b">
        <v>0</v>
      </c>
      <c r="AG118" s="14" t="s">
        <v>705</v>
      </c>
      <c r="AH118" s="14" t="s">
        <v>701</v>
      </c>
      <c r="AI118" s="14" t="s">
        <v>721</v>
      </c>
      <c r="AJ118" s="14" t="s">
        <v>739</v>
      </c>
      <c r="AK118" s="14" t="s">
        <v>697</v>
      </c>
      <c r="AL118" s="14" t="s">
        <v>673</v>
      </c>
      <c r="AM118" s="14" t="s">
        <v>732</v>
      </c>
      <c r="AN118" s="14" t="s">
        <v>677</v>
      </c>
      <c r="AO118" s="21" t="s">
        <v>689</v>
      </c>
    </row>
    <row r="119" spans="1:41" s="11" customFormat="1" x14ac:dyDescent="0.35">
      <c r="A119" s="10">
        <v>305</v>
      </c>
      <c r="B119" s="10" t="b">
        <v>0</v>
      </c>
      <c r="C119" s="10" t="b">
        <v>1</v>
      </c>
      <c r="D119" s="10" t="b">
        <v>0</v>
      </c>
      <c r="E119" s="10">
        <v>154</v>
      </c>
      <c r="F119" s="10">
        <v>-57</v>
      </c>
      <c r="G119" s="10">
        <v>3</v>
      </c>
      <c r="H119" s="10" t="b">
        <v>0</v>
      </c>
      <c r="I119" s="10" t="b">
        <v>0</v>
      </c>
      <c r="J119" s="10">
        <v>109</v>
      </c>
      <c r="K119" s="10"/>
      <c r="L119" s="22">
        <v>97</v>
      </c>
      <c r="M119" s="98" t="s">
        <v>1679</v>
      </c>
      <c r="N119" s="10" t="s">
        <v>1557</v>
      </c>
      <c r="O119" s="20">
        <v>7</v>
      </c>
      <c r="P119" s="20">
        <v>0</v>
      </c>
      <c r="Q119" s="20">
        <v>7</v>
      </c>
      <c r="R119" s="29">
        <v>0.53846153846153844</v>
      </c>
      <c r="S119" s="15" t="s">
        <v>1396</v>
      </c>
      <c r="T119" s="15" t="s">
        <v>1417</v>
      </c>
      <c r="U119" s="15" t="s">
        <v>1396</v>
      </c>
      <c r="V119" s="155">
        <v>1673413797</v>
      </c>
      <c r="W119" s="155" t="b">
        <v>1</v>
      </c>
      <c r="X119" s="10" t="s">
        <v>1</v>
      </c>
      <c r="Y119" s="10" t="b">
        <v>1</v>
      </c>
      <c r="Z119" s="12" t="b">
        <v>0</v>
      </c>
      <c r="AA119" s="14" t="s">
        <v>1</v>
      </c>
      <c r="AB119" s="157" t="b">
        <v>0</v>
      </c>
      <c r="AC119" s="20">
        <v>6</v>
      </c>
      <c r="AD119" s="14" t="s">
        <v>705</v>
      </c>
      <c r="AE119" s="158" t="b">
        <v>1</v>
      </c>
      <c r="AF119" s="158" t="b">
        <v>1</v>
      </c>
      <c r="AG119" s="14" t="s">
        <v>705</v>
      </c>
      <c r="AH119" s="14" t="s">
        <v>701</v>
      </c>
      <c r="AI119" s="14" t="s">
        <v>709</v>
      </c>
      <c r="AJ119" s="14" t="s">
        <v>739</v>
      </c>
      <c r="AK119" s="14" t="s">
        <v>697</v>
      </c>
      <c r="AL119" s="14" t="s">
        <v>735</v>
      </c>
      <c r="AM119" s="14" t="s">
        <v>732</v>
      </c>
      <c r="AN119" s="14" t="s">
        <v>677</v>
      </c>
      <c r="AO119" s="21" t="s">
        <v>689</v>
      </c>
    </row>
    <row r="120" spans="1:41" x14ac:dyDescent="0.35">
      <c r="A120" s="10">
        <v>160</v>
      </c>
      <c r="B120" s="10" t="b">
        <v>0</v>
      </c>
      <c r="C120" s="10" t="b">
        <v>0</v>
      </c>
      <c r="D120" s="10" t="b">
        <v>0</v>
      </c>
      <c r="E120" s="10">
        <v>106</v>
      </c>
      <c r="F120" s="10">
        <v>-9</v>
      </c>
      <c r="G120" s="10">
        <v>4</v>
      </c>
      <c r="H120" s="10" t="b">
        <v>0</v>
      </c>
      <c r="I120" s="10" t="b">
        <v>0</v>
      </c>
      <c r="J120" s="10">
        <v>110</v>
      </c>
      <c r="K120" s="10"/>
      <c r="L120" s="22">
        <v>97</v>
      </c>
      <c r="M120" s="98" t="s">
        <v>1</v>
      </c>
      <c r="N120" s="10" t="s">
        <v>1597</v>
      </c>
      <c r="O120" s="20">
        <v>6</v>
      </c>
      <c r="P120" s="20">
        <v>0</v>
      </c>
      <c r="Q120" s="20">
        <v>7</v>
      </c>
      <c r="R120" s="29">
        <v>0.53846153846153844</v>
      </c>
      <c r="S120" s="15" t="s">
        <v>1394</v>
      </c>
      <c r="T120" s="15" t="s">
        <v>1395</v>
      </c>
      <c r="U120" s="15" t="s">
        <v>1396</v>
      </c>
      <c r="V120" s="155">
        <v>1636944111</v>
      </c>
      <c r="W120" s="155" t="b">
        <v>1</v>
      </c>
      <c r="X120" s="10" t="s">
        <v>1</v>
      </c>
      <c r="Y120" s="10" t="b">
        <v>1</v>
      </c>
      <c r="Z120" s="12" t="b">
        <v>0</v>
      </c>
      <c r="AA120" s="14" t="s">
        <v>1</v>
      </c>
      <c r="AB120" s="157" t="b">
        <v>0</v>
      </c>
      <c r="AC120" s="20">
        <v>6</v>
      </c>
      <c r="AD120" s="14" t="s">
        <v>709</v>
      </c>
      <c r="AE120" s="158" t="b">
        <v>1</v>
      </c>
      <c r="AF120" s="158" t="b">
        <v>1</v>
      </c>
      <c r="AG120" s="14" t="s">
        <v>705</v>
      </c>
      <c r="AH120" s="14" t="s">
        <v>701</v>
      </c>
      <c r="AI120" s="14" t="s">
        <v>709</v>
      </c>
      <c r="AJ120" s="14" t="s">
        <v>739</v>
      </c>
      <c r="AK120" s="14" t="s">
        <v>725</v>
      </c>
      <c r="AL120" s="14" t="s">
        <v>735</v>
      </c>
      <c r="AM120" s="14" t="s">
        <v>732</v>
      </c>
      <c r="AN120" s="14" t="s">
        <v>677</v>
      </c>
      <c r="AO120" s="21" t="s">
        <v>689</v>
      </c>
    </row>
    <row r="121" spans="1:41" x14ac:dyDescent="0.35">
      <c r="A121" s="10">
        <v>268</v>
      </c>
      <c r="B121" s="10" t="b">
        <v>0</v>
      </c>
      <c r="C121" s="10" t="b">
        <v>0</v>
      </c>
      <c r="D121" s="10" t="b">
        <v>0</v>
      </c>
      <c r="E121" s="10">
        <v>154</v>
      </c>
      <c r="F121" s="10">
        <v>-57</v>
      </c>
      <c r="G121" s="10">
        <v>5</v>
      </c>
      <c r="H121" s="10" t="b">
        <v>0</v>
      </c>
      <c r="I121" s="10" t="b">
        <v>0</v>
      </c>
      <c r="J121" s="10">
        <v>111</v>
      </c>
      <c r="K121" s="10"/>
      <c r="L121" s="22">
        <v>97</v>
      </c>
      <c r="M121" s="98" t="s">
        <v>1679</v>
      </c>
      <c r="N121" s="10" t="s">
        <v>1563</v>
      </c>
      <c r="O121" s="20">
        <v>7</v>
      </c>
      <c r="P121" s="20">
        <v>0</v>
      </c>
      <c r="Q121" s="20">
        <v>7</v>
      </c>
      <c r="R121" s="29">
        <v>0.53846153846153844</v>
      </c>
      <c r="S121" s="15" t="s">
        <v>1394</v>
      </c>
      <c r="T121" s="15" t="s">
        <v>1395</v>
      </c>
      <c r="U121" s="15" t="s">
        <v>1406</v>
      </c>
      <c r="V121" s="155">
        <v>1532835728</v>
      </c>
      <c r="W121" s="155" t="b">
        <v>1</v>
      </c>
      <c r="X121" s="10" t="s">
        <v>1</v>
      </c>
      <c r="Y121" s="10" t="b">
        <v>1</v>
      </c>
      <c r="Z121" s="12" t="b">
        <v>0</v>
      </c>
      <c r="AA121" s="14" t="s">
        <v>1</v>
      </c>
      <c r="AB121" s="157" t="b">
        <v>0</v>
      </c>
      <c r="AC121" s="20">
        <v>5</v>
      </c>
      <c r="AD121" s="14" t="s">
        <v>701</v>
      </c>
      <c r="AE121" s="158" t="b">
        <v>1</v>
      </c>
      <c r="AF121" s="158" t="b">
        <v>0</v>
      </c>
      <c r="AG121" s="14" t="s">
        <v>705</v>
      </c>
      <c r="AH121" s="14" t="s">
        <v>701</v>
      </c>
      <c r="AI121" s="14" t="s">
        <v>709</v>
      </c>
      <c r="AJ121" s="14" t="s">
        <v>739</v>
      </c>
      <c r="AK121" s="14" t="s">
        <v>697</v>
      </c>
      <c r="AL121" s="14" t="s">
        <v>735</v>
      </c>
      <c r="AM121" s="14" t="s">
        <v>732</v>
      </c>
      <c r="AN121" s="14" t="s">
        <v>677</v>
      </c>
      <c r="AO121" s="21" t="s">
        <v>689</v>
      </c>
    </row>
    <row r="122" spans="1:41" x14ac:dyDescent="0.35">
      <c r="A122" s="10">
        <v>247</v>
      </c>
      <c r="B122" s="10" t="b">
        <v>0</v>
      </c>
      <c r="C122" s="10" t="b">
        <v>1</v>
      </c>
      <c r="D122" s="10" t="b">
        <v>0</v>
      </c>
      <c r="E122" s="10">
        <v>106</v>
      </c>
      <c r="F122" s="10">
        <v>-9</v>
      </c>
      <c r="G122" s="10">
        <v>1</v>
      </c>
      <c r="H122" s="10" t="b">
        <v>1</v>
      </c>
      <c r="I122" s="10" t="b">
        <v>0</v>
      </c>
      <c r="J122" s="10">
        <v>112</v>
      </c>
      <c r="K122" s="10"/>
      <c r="L122" s="22">
        <v>97</v>
      </c>
      <c r="M122" s="98" t="s">
        <v>1</v>
      </c>
      <c r="N122" s="10" t="s">
        <v>1579</v>
      </c>
      <c r="O122" s="20">
        <v>6</v>
      </c>
      <c r="P122" s="20">
        <v>0</v>
      </c>
      <c r="Q122" s="20">
        <v>7</v>
      </c>
      <c r="R122" s="29">
        <v>0.53846153846153844</v>
      </c>
      <c r="S122" s="15" t="s">
        <v>1396</v>
      </c>
      <c r="T122" s="15" t="s">
        <v>1417</v>
      </c>
      <c r="U122" s="15" t="s">
        <v>1406</v>
      </c>
      <c r="V122" s="155">
        <v>1522676252</v>
      </c>
      <c r="W122" s="155" t="b">
        <v>1</v>
      </c>
      <c r="X122" s="10" t="s">
        <v>1</v>
      </c>
      <c r="Y122" s="10" t="b">
        <v>1</v>
      </c>
      <c r="Z122" s="12" t="b">
        <v>0</v>
      </c>
      <c r="AA122" s="14" t="s">
        <v>1</v>
      </c>
      <c r="AB122" s="157" t="b">
        <v>0</v>
      </c>
      <c r="AC122" s="20">
        <v>6</v>
      </c>
      <c r="AD122" s="14" t="s">
        <v>709</v>
      </c>
      <c r="AE122" s="158" t="b">
        <v>1</v>
      </c>
      <c r="AF122" s="158" t="b">
        <v>1</v>
      </c>
      <c r="AG122" s="14" t="s">
        <v>705</v>
      </c>
      <c r="AH122" s="14" t="s">
        <v>701</v>
      </c>
      <c r="AI122" s="14" t="s">
        <v>709</v>
      </c>
      <c r="AJ122" s="14" t="s">
        <v>739</v>
      </c>
      <c r="AK122" s="14" t="s">
        <v>697</v>
      </c>
      <c r="AL122" s="14" t="s">
        <v>673</v>
      </c>
      <c r="AM122" s="14" t="s">
        <v>732</v>
      </c>
      <c r="AN122" s="14" t="s">
        <v>677</v>
      </c>
      <c r="AO122" s="21" t="s">
        <v>689</v>
      </c>
    </row>
    <row r="123" spans="1:41" x14ac:dyDescent="0.35">
      <c r="A123" s="10">
        <v>60</v>
      </c>
      <c r="B123" s="10" t="b">
        <v>0</v>
      </c>
      <c r="C123" s="10" t="b">
        <v>0</v>
      </c>
      <c r="D123" s="10" t="b">
        <v>0</v>
      </c>
      <c r="E123" s="10">
        <v>31</v>
      </c>
      <c r="F123" s="10">
        <v>66</v>
      </c>
      <c r="G123" s="10">
        <v>2</v>
      </c>
      <c r="H123" s="10" t="b">
        <v>1</v>
      </c>
      <c r="I123" s="10" t="b">
        <v>0</v>
      </c>
      <c r="J123" s="10">
        <v>113</v>
      </c>
      <c r="K123" s="10"/>
      <c r="L123" s="22">
        <v>97</v>
      </c>
      <c r="M123" s="98" t="s">
        <v>1680</v>
      </c>
      <c r="N123" s="10" t="s">
        <v>1547</v>
      </c>
      <c r="O123" s="20">
        <v>5</v>
      </c>
      <c r="P123" s="20">
        <v>0</v>
      </c>
      <c r="Q123" s="20">
        <v>7</v>
      </c>
      <c r="R123" s="29">
        <v>0.53846153846153844</v>
      </c>
      <c r="S123" s="15" t="s">
        <v>1394</v>
      </c>
      <c r="T123" s="15" t="s">
        <v>1395</v>
      </c>
      <c r="U123" s="15" t="s">
        <v>1406</v>
      </c>
      <c r="V123" s="155">
        <v>1395897960</v>
      </c>
      <c r="W123" s="155" t="b">
        <v>1</v>
      </c>
      <c r="X123" s="10" t="s">
        <v>1</v>
      </c>
      <c r="Y123" s="10" t="b">
        <v>1</v>
      </c>
      <c r="Z123" s="12" t="b">
        <v>0</v>
      </c>
      <c r="AA123" s="14" t="s">
        <v>1</v>
      </c>
      <c r="AB123" s="157" t="b">
        <v>0</v>
      </c>
      <c r="AC123" s="20">
        <v>5</v>
      </c>
      <c r="AD123" s="14" t="s">
        <v>713</v>
      </c>
      <c r="AE123" s="158" t="b">
        <v>1</v>
      </c>
      <c r="AF123" s="158" t="b">
        <v>0</v>
      </c>
      <c r="AG123" s="14" t="s">
        <v>713</v>
      </c>
      <c r="AH123" s="14" t="s">
        <v>701</v>
      </c>
      <c r="AI123" s="14" t="s">
        <v>721</v>
      </c>
      <c r="AJ123" s="14" t="s">
        <v>739</v>
      </c>
      <c r="AK123" s="14" t="s">
        <v>697</v>
      </c>
      <c r="AL123" s="14" t="s">
        <v>735</v>
      </c>
      <c r="AM123" s="14" t="s">
        <v>732</v>
      </c>
      <c r="AN123" s="14" t="s">
        <v>677</v>
      </c>
      <c r="AO123" s="21" t="s">
        <v>689</v>
      </c>
    </row>
    <row r="124" spans="1:41" x14ac:dyDescent="0.35">
      <c r="A124" s="10">
        <v>191</v>
      </c>
      <c r="B124" s="10" t="b">
        <v>0</v>
      </c>
      <c r="C124" s="10" t="b">
        <v>1</v>
      </c>
      <c r="D124" s="10" t="b">
        <v>0</v>
      </c>
      <c r="E124" s="10">
        <v>106</v>
      </c>
      <c r="F124" s="10">
        <v>-9</v>
      </c>
      <c r="G124" s="10">
        <v>3</v>
      </c>
      <c r="H124" s="10" t="b">
        <v>1</v>
      </c>
      <c r="I124" s="10" t="b">
        <v>0</v>
      </c>
      <c r="J124" s="10">
        <v>114</v>
      </c>
      <c r="K124" s="10"/>
      <c r="L124" s="22">
        <v>97</v>
      </c>
      <c r="M124" s="98" t="s">
        <v>1</v>
      </c>
      <c r="N124" s="10" t="s">
        <v>1580</v>
      </c>
      <c r="O124" s="20">
        <v>6</v>
      </c>
      <c r="P124" s="20">
        <v>0</v>
      </c>
      <c r="Q124" s="20">
        <v>7</v>
      </c>
      <c r="R124" s="29">
        <v>0.53846153846153844</v>
      </c>
      <c r="S124" s="15" t="s">
        <v>1396</v>
      </c>
      <c r="T124" s="15" t="s">
        <v>1395</v>
      </c>
      <c r="U124" s="15" t="s">
        <v>1406</v>
      </c>
      <c r="V124" s="155">
        <v>1365499572</v>
      </c>
      <c r="W124" s="155" t="b">
        <v>0</v>
      </c>
      <c r="X124" s="10" t="s">
        <v>1</v>
      </c>
      <c r="Y124" s="10" t="b">
        <v>1</v>
      </c>
      <c r="Z124" s="12" t="b">
        <v>0</v>
      </c>
      <c r="AA124" s="14" t="s">
        <v>1</v>
      </c>
      <c r="AB124" s="157" t="b">
        <v>0</v>
      </c>
      <c r="AC124" s="20">
        <v>7</v>
      </c>
      <c r="AD124" s="14" t="s">
        <v>685</v>
      </c>
      <c r="AE124" s="158" t="b">
        <v>0</v>
      </c>
      <c r="AF124" s="158" t="b">
        <v>1</v>
      </c>
      <c r="AG124" s="14" t="s">
        <v>705</v>
      </c>
      <c r="AH124" s="14" t="s">
        <v>701</v>
      </c>
      <c r="AI124" s="14" t="s">
        <v>709</v>
      </c>
      <c r="AJ124" s="14" t="s">
        <v>739</v>
      </c>
      <c r="AK124" s="14" t="s">
        <v>697</v>
      </c>
      <c r="AL124" s="14" t="s">
        <v>673</v>
      </c>
      <c r="AM124" s="14" t="s">
        <v>732</v>
      </c>
      <c r="AN124" s="14" t="s">
        <v>677</v>
      </c>
      <c r="AO124" s="21" t="s">
        <v>689</v>
      </c>
    </row>
    <row r="125" spans="1:41" x14ac:dyDescent="0.35">
      <c r="A125" s="10">
        <v>66</v>
      </c>
      <c r="B125" s="10" t="b">
        <v>0</v>
      </c>
      <c r="C125" s="10" t="b">
        <v>0</v>
      </c>
      <c r="D125" s="10" t="b">
        <v>0</v>
      </c>
      <c r="E125" s="10">
        <v>31</v>
      </c>
      <c r="F125" s="10">
        <v>66</v>
      </c>
      <c r="G125" s="10">
        <v>4</v>
      </c>
      <c r="H125" s="10" t="b">
        <v>1</v>
      </c>
      <c r="I125" s="10" t="b">
        <v>0</v>
      </c>
      <c r="J125" s="10">
        <v>115</v>
      </c>
      <c r="K125" s="10"/>
      <c r="L125" s="22">
        <v>97</v>
      </c>
      <c r="M125" s="98" t="s">
        <v>1680</v>
      </c>
      <c r="N125" s="10" t="s">
        <v>1349</v>
      </c>
      <c r="O125" s="20">
        <v>5</v>
      </c>
      <c r="P125" s="20">
        <v>0</v>
      </c>
      <c r="Q125" s="20">
        <v>7</v>
      </c>
      <c r="R125" s="29">
        <v>0.53846153846153844</v>
      </c>
      <c r="S125" s="15" t="s">
        <v>1394</v>
      </c>
      <c r="T125" s="15" t="s">
        <v>1395</v>
      </c>
      <c r="U125" s="15" t="s">
        <v>1396</v>
      </c>
      <c r="V125" s="155">
        <v>1332082116</v>
      </c>
      <c r="W125" s="155" t="b">
        <v>1</v>
      </c>
      <c r="X125" s="10" t="s">
        <v>1</v>
      </c>
      <c r="Y125" s="10" t="b">
        <v>1</v>
      </c>
      <c r="Z125" s="12" t="b">
        <v>1</v>
      </c>
      <c r="AA125" s="14" t="s">
        <v>701</v>
      </c>
      <c r="AB125" s="157" t="b">
        <v>0</v>
      </c>
      <c r="AC125" s="20">
        <v>8</v>
      </c>
      <c r="AD125" s="14" t="s">
        <v>713</v>
      </c>
      <c r="AE125" s="158" t="b">
        <v>0</v>
      </c>
      <c r="AF125" s="158" t="b">
        <v>0</v>
      </c>
      <c r="AG125" s="14" t="s">
        <v>705</v>
      </c>
      <c r="AH125" s="14" t="s">
        <v>701</v>
      </c>
      <c r="AI125" s="14" t="s">
        <v>709</v>
      </c>
      <c r="AJ125" s="14" t="s">
        <v>739</v>
      </c>
      <c r="AK125" s="14" t="s">
        <v>725</v>
      </c>
      <c r="AL125" s="14" t="s">
        <v>673</v>
      </c>
      <c r="AM125" s="14" t="s">
        <v>732</v>
      </c>
      <c r="AN125" s="14" t="s">
        <v>677</v>
      </c>
      <c r="AO125" s="21" t="s">
        <v>689</v>
      </c>
    </row>
    <row r="126" spans="1:41" x14ac:dyDescent="0.35">
      <c r="A126" s="10">
        <v>291</v>
      </c>
      <c r="B126" s="10" t="b">
        <v>0</v>
      </c>
      <c r="C126" s="10" t="b">
        <v>1</v>
      </c>
      <c r="D126" s="10" t="b">
        <v>0</v>
      </c>
      <c r="E126" s="10">
        <v>31</v>
      </c>
      <c r="F126" s="10">
        <v>66</v>
      </c>
      <c r="G126" s="10">
        <v>5</v>
      </c>
      <c r="H126" s="10" t="b">
        <v>1</v>
      </c>
      <c r="I126" s="10" t="b">
        <v>0</v>
      </c>
      <c r="J126" s="10">
        <v>116</v>
      </c>
      <c r="K126" s="10"/>
      <c r="L126" s="22">
        <v>97</v>
      </c>
      <c r="M126" s="98" t="s">
        <v>1680</v>
      </c>
      <c r="N126" s="10" t="s">
        <v>1598</v>
      </c>
      <c r="O126" s="20">
        <v>5</v>
      </c>
      <c r="P126" s="20">
        <v>0</v>
      </c>
      <c r="Q126" s="20">
        <v>7</v>
      </c>
      <c r="R126" s="29">
        <v>0.53846153846153844</v>
      </c>
      <c r="S126" s="15" t="s">
        <v>1396</v>
      </c>
      <c r="T126" s="15" t="s">
        <v>1417</v>
      </c>
      <c r="U126" s="15" t="s">
        <v>1396</v>
      </c>
      <c r="V126" s="155">
        <v>1290930797</v>
      </c>
      <c r="W126" s="155" t="b">
        <v>1</v>
      </c>
      <c r="X126" s="10" t="s">
        <v>1</v>
      </c>
      <c r="Y126" s="10" t="b">
        <v>1</v>
      </c>
      <c r="Z126" s="12" t="b">
        <v>0</v>
      </c>
      <c r="AA126" s="14" t="s">
        <v>1</v>
      </c>
      <c r="AB126" s="157" t="b">
        <v>0</v>
      </c>
      <c r="AC126" s="20">
        <v>8</v>
      </c>
      <c r="AD126" s="14" t="s">
        <v>689</v>
      </c>
      <c r="AE126" s="158" t="b">
        <v>1</v>
      </c>
      <c r="AF126" s="158" t="b">
        <v>0</v>
      </c>
      <c r="AG126" s="14" t="s">
        <v>713</v>
      </c>
      <c r="AH126" s="14" t="s">
        <v>701</v>
      </c>
      <c r="AI126" s="14" t="s">
        <v>709</v>
      </c>
      <c r="AJ126" s="14" t="s">
        <v>739</v>
      </c>
      <c r="AK126" s="14" t="s">
        <v>697</v>
      </c>
      <c r="AL126" s="14" t="s">
        <v>735</v>
      </c>
      <c r="AM126" s="14" t="s">
        <v>717</v>
      </c>
      <c r="AN126" s="14" t="s">
        <v>677</v>
      </c>
      <c r="AO126" s="21" t="s">
        <v>689</v>
      </c>
    </row>
    <row r="127" spans="1:41" s="11" customFormat="1" x14ac:dyDescent="0.35">
      <c r="A127" s="10">
        <v>85</v>
      </c>
      <c r="B127" s="10" t="b">
        <v>0</v>
      </c>
      <c r="C127" s="10" t="b">
        <v>1</v>
      </c>
      <c r="D127" s="10" t="b">
        <v>0</v>
      </c>
      <c r="E127" s="10">
        <v>154</v>
      </c>
      <c r="F127" s="10">
        <v>-57</v>
      </c>
      <c r="G127" s="10">
        <v>1</v>
      </c>
      <c r="H127" s="10" t="b">
        <v>0</v>
      </c>
      <c r="I127" s="10" t="b">
        <v>0</v>
      </c>
      <c r="J127" s="10">
        <v>117</v>
      </c>
      <c r="K127" s="10"/>
      <c r="L127" s="22">
        <v>97</v>
      </c>
      <c r="M127" s="98" t="s">
        <v>1679</v>
      </c>
      <c r="N127" s="10" t="s">
        <v>1561</v>
      </c>
      <c r="O127" s="20">
        <v>7</v>
      </c>
      <c r="P127" s="20">
        <v>0</v>
      </c>
      <c r="Q127" s="20">
        <v>7</v>
      </c>
      <c r="R127" s="29">
        <v>0.53846153846153844</v>
      </c>
      <c r="S127" s="15" t="s">
        <v>1394</v>
      </c>
      <c r="T127" s="15" t="s">
        <v>1417</v>
      </c>
      <c r="U127" s="15" t="s">
        <v>1406</v>
      </c>
      <c r="V127" s="155">
        <v>1259687970</v>
      </c>
      <c r="W127" s="155" t="b">
        <v>1</v>
      </c>
      <c r="X127" s="10" t="s">
        <v>1</v>
      </c>
      <c r="Y127" s="10" t="b">
        <v>1</v>
      </c>
      <c r="Z127" s="12" t="b">
        <v>0</v>
      </c>
      <c r="AA127" s="14" t="s">
        <v>1</v>
      </c>
      <c r="AB127" s="157" t="b">
        <v>0</v>
      </c>
      <c r="AC127" s="20">
        <v>5</v>
      </c>
      <c r="AD127" s="14" t="s">
        <v>701</v>
      </c>
      <c r="AE127" s="158" t="b">
        <v>1</v>
      </c>
      <c r="AF127" s="158" t="b">
        <v>0</v>
      </c>
      <c r="AG127" s="14" t="s">
        <v>705</v>
      </c>
      <c r="AH127" s="14" t="s">
        <v>701</v>
      </c>
      <c r="AI127" s="14" t="s">
        <v>709</v>
      </c>
      <c r="AJ127" s="14" t="s">
        <v>739</v>
      </c>
      <c r="AK127" s="14" t="s">
        <v>697</v>
      </c>
      <c r="AL127" s="14" t="s">
        <v>735</v>
      </c>
      <c r="AM127" s="14" t="s">
        <v>732</v>
      </c>
      <c r="AN127" s="14" t="s">
        <v>677</v>
      </c>
      <c r="AO127" s="21" t="s">
        <v>689</v>
      </c>
    </row>
    <row r="128" spans="1:41" s="11" customFormat="1" x14ac:dyDescent="0.35">
      <c r="A128" s="10">
        <v>46</v>
      </c>
      <c r="B128" s="10" t="b">
        <v>0</v>
      </c>
      <c r="C128" s="10" t="b">
        <v>0</v>
      </c>
      <c r="D128" s="10" t="b">
        <v>0</v>
      </c>
      <c r="E128" s="10">
        <v>154</v>
      </c>
      <c r="F128" s="10">
        <v>-57</v>
      </c>
      <c r="G128" s="10">
        <v>2</v>
      </c>
      <c r="H128" s="10" t="b">
        <v>0</v>
      </c>
      <c r="I128" s="10" t="b">
        <v>0</v>
      </c>
      <c r="J128" s="10">
        <v>118</v>
      </c>
      <c r="K128" s="10"/>
      <c r="L128" s="22">
        <v>97</v>
      </c>
      <c r="M128" s="98" t="s">
        <v>1679</v>
      </c>
      <c r="N128" s="10" t="s">
        <v>1532</v>
      </c>
      <c r="O128" s="20">
        <v>7</v>
      </c>
      <c r="P128" s="20">
        <v>0</v>
      </c>
      <c r="Q128" s="20">
        <v>7</v>
      </c>
      <c r="R128" s="29">
        <v>0.53846153846153844</v>
      </c>
      <c r="S128" s="15" t="s">
        <v>1396</v>
      </c>
      <c r="T128" s="15" t="s">
        <v>1417</v>
      </c>
      <c r="U128" s="15" t="s">
        <v>1396</v>
      </c>
      <c r="V128" s="155">
        <v>1246969752</v>
      </c>
      <c r="W128" s="155" t="b">
        <v>1</v>
      </c>
      <c r="X128" s="10" t="s">
        <v>1</v>
      </c>
      <c r="Y128" s="10" t="b">
        <v>1</v>
      </c>
      <c r="Z128" s="12" t="b">
        <v>0</v>
      </c>
      <c r="AA128" s="14" t="s">
        <v>1</v>
      </c>
      <c r="AB128" s="157" t="b">
        <v>0</v>
      </c>
      <c r="AC128" s="20">
        <v>5</v>
      </c>
      <c r="AD128" s="14" t="s">
        <v>701</v>
      </c>
      <c r="AE128" s="158" t="b">
        <v>1</v>
      </c>
      <c r="AF128" s="158" t="b">
        <v>0</v>
      </c>
      <c r="AG128" s="14" t="s">
        <v>705</v>
      </c>
      <c r="AH128" s="14" t="s">
        <v>701</v>
      </c>
      <c r="AI128" s="14" t="s">
        <v>709</v>
      </c>
      <c r="AJ128" s="14" t="s">
        <v>739</v>
      </c>
      <c r="AK128" s="14" t="s">
        <v>697</v>
      </c>
      <c r="AL128" s="14" t="s">
        <v>673</v>
      </c>
      <c r="AM128" s="14" t="s">
        <v>732</v>
      </c>
      <c r="AN128" s="14" t="s">
        <v>677</v>
      </c>
      <c r="AO128" s="21" t="s">
        <v>685</v>
      </c>
    </row>
    <row r="129" spans="1:41" x14ac:dyDescent="0.35">
      <c r="A129" s="10">
        <v>310</v>
      </c>
      <c r="B129" s="10" t="b">
        <v>0</v>
      </c>
      <c r="C129" s="10" t="b">
        <v>0</v>
      </c>
      <c r="D129" s="10" t="b">
        <v>0</v>
      </c>
      <c r="E129" s="10">
        <v>106</v>
      </c>
      <c r="F129" s="10">
        <v>-9</v>
      </c>
      <c r="G129" s="10">
        <v>3</v>
      </c>
      <c r="H129" s="10" t="b">
        <v>0</v>
      </c>
      <c r="I129" s="10" t="b">
        <v>0</v>
      </c>
      <c r="J129" s="10">
        <v>119</v>
      </c>
      <c r="K129" s="10"/>
      <c r="L129" s="22">
        <v>97</v>
      </c>
      <c r="M129" s="98" t="s">
        <v>1</v>
      </c>
      <c r="N129" s="10" t="s">
        <v>1593</v>
      </c>
      <c r="O129" s="20">
        <v>6</v>
      </c>
      <c r="P129" s="20">
        <v>0</v>
      </c>
      <c r="Q129" s="20">
        <v>7</v>
      </c>
      <c r="R129" s="29">
        <v>0.53846153846153844</v>
      </c>
      <c r="S129" s="15" t="s">
        <v>1394</v>
      </c>
      <c r="T129" s="15" t="s">
        <v>1395</v>
      </c>
      <c r="U129" s="15" t="s">
        <v>1396</v>
      </c>
      <c r="V129" s="155">
        <v>1228319652</v>
      </c>
      <c r="W129" s="155" t="b">
        <v>1</v>
      </c>
      <c r="X129" s="10" t="s">
        <v>1</v>
      </c>
      <c r="Y129" s="10" t="b">
        <v>1</v>
      </c>
      <c r="Z129" s="12" t="b">
        <v>0</v>
      </c>
      <c r="AA129" s="14" t="s">
        <v>1</v>
      </c>
      <c r="AB129" s="157" t="b">
        <v>0</v>
      </c>
      <c r="AC129" s="20">
        <v>8</v>
      </c>
      <c r="AD129" s="14" t="s">
        <v>705</v>
      </c>
      <c r="AE129" s="158" t="b">
        <v>1</v>
      </c>
      <c r="AF129" s="158" t="b">
        <v>1</v>
      </c>
      <c r="AG129" s="14" t="s">
        <v>705</v>
      </c>
      <c r="AH129" s="14" t="s">
        <v>701</v>
      </c>
      <c r="AI129" s="14" t="s">
        <v>709</v>
      </c>
      <c r="AJ129" s="14" t="s">
        <v>739</v>
      </c>
      <c r="AK129" s="14" t="s">
        <v>697</v>
      </c>
      <c r="AL129" s="14" t="s">
        <v>735</v>
      </c>
      <c r="AM129" s="14" t="s">
        <v>717</v>
      </c>
      <c r="AN129" s="14" t="s">
        <v>677</v>
      </c>
      <c r="AO129" s="21" t="s">
        <v>689</v>
      </c>
    </row>
    <row r="130" spans="1:41" x14ac:dyDescent="0.35">
      <c r="A130" s="10">
        <v>264</v>
      </c>
      <c r="B130" s="10" t="b">
        <v>0</v>
      </c>
      <c r="C130" s="10" t="b">
        <v>1</v>
      </c>
      <c r="D130" s="10" t="b">
        <v>0</v>
      </c>
      <c r="E130" s="10">
        <v>106</v>
      </c>
      <c r="F130" s="10">
        <v>-9</v>
      </c>
      <c r="G130" s="10">
        <v>4</v>
      </c>
      <c r="H130" s="10" t="b">
        <v>0</v>
      </c>
      <c r="I130" s="10" t="b">
        <v>0</v>
      </c>
      <c r="J130" s="10">
        <v>120</v>
      </c>
      <c r="K130" s="10"/>
      <c r="L130" s="22">
        <v>97</v>
      </c>
      <c r="M130" s="98" t="s">
        <v>1</v>
      </c>
      <c r="N130" s="10" t="s">
        <v>1599</v>
      </c>
      <c r="O130" s="20">
        <v>6</v>
      </c>
      <c r="P130" s="20">
        <v>0</v>
      </c>
      <c r="Q130" s="20">
        <v>7</v>
      </c>
      <c r="R130" s="29">
        <v>0.53846153846153844</v>
      </c>
      <c r="S130" s="15" t="s">
        <v>1394</v>
      </c>
      <c r="T130" s="15" t="s">
        <v>1417</v>
      </c>
      <c r="U130" s="15" t="s">
        <v>1406</v>
      </c>
      <c r="V130" s="155">
        <v>1198997433</v>
      </c>
      <c r="W130" s="155" t="b">
        <v>1</v>
      </c>
      <c r="X130" s="10" t="s">
        <v>1</v>
      </c>
      <c r="Y130" s="10" t="b">
        <v>1</v>
      </c>
      <c r="Z130" s="12" t="b">
        <v>0</v>
      </c>
      <c r="AA130" s="14" t="s">
        <v>1</v>
      </c>
      <c r="AB130" s="157" t="b">
        <v>0</v>
      </c>
      <c r="AC130" s="20">
        <v>7</v>
      </c>
      <c r="AD130" s="14" t="s">
        <v>732</v>
      </c>
      <c r="AE130" s="158" t="b">
        <v>1</v>
      </c>
      <c r="AF130" s="158" t="b">
        <v>1</v>
      </c>
      <c r="AG130" s="14" t="s">
        <v>705</v>
      </c>
      <c r="AH130" s="14" t="s">
        <v>693</v>
      </c>
      <c r="AI130" s="14" t="s">
        <v>721</v>
      </c>
      <c r="AJ130" s="14" t="s">
        <v>739</v>
      </c>
      <c r="AK130" s="14" t="s">
        <v>697</v>
      </c>
      <c r="AL130" s="14" t="s">
        <v>673</v>
      </c>
      <c r="AM130" s="14" t="s">
        <v>732</v>
      </c>
      <c r="AN130" s="14" t="s">
        <v>677</v>
      </c>
      <c r="AO130" s="21" t="s">
        <v>689</v>
      </c>
    </row>
    <row r="131" spans="1:41" x14ac:dyDescent="0.35">
      <c r="A131" s="10">
        <v>49</v>
      </c>
      <c r="B131" s="10" t="b">
        <v>0</v>
      </c>
      <c r="C131" s="10" t="b">
        <v>0</v>
      </c>
      <c r="D131" s="10" t="b">
        <v>0</v>
      </c>
      <c r="E131" s="10">
        <v>106</v>
      </c>
      <c r="F131" s="10">
        <v>-9</v>
      </c>
      <c r="G131" s="10">
        <v>5</v>
      </c>
      <c r="H131" s="10" t="b">
        <v>0</v>
      </c>
      <c r="I131" s="10" t="b">
        <v>0</v>
      </c>
      <c r="J131" s="10">
        <v>121</v>
      </c>
      <c r="K131" s="10"/>
      <c r="L131" s="22">
        <v>97</v>
      </c>
      <c r="M131" s="98" t="s">
        <v>1</v>
      </c>
      <c r="N131" s="10" t="s">
        <v>1351</v>
      </c>
      <c r="O131" s="20">
        <v>6</v>
      </c>
      <c r="P131" s="20">
        <v>0</v>
      </c>
      <c r="Q131" s="20">
        <v>7</v>
      </c>
      <c r="R131" s="29">
        <v>0.53846153846153844</v>
      </c>
      <c r="S131" s="15" t="s">
        <v>1394</v>
      </c>
      <c r="T131" s="15" t="s">
        <v>1395</v>
      </c>
      <c r="U131" s="15" t="s">
        <v>1396</v>
      </c>
      <c r="V131" s="155">
        <v>1070629923</v>
      </c>
      <c r="W131" s="155" t="b">
        <v>1</v>
      </c>
      <c r="X131" s="10" t="s">
        <v>1</v>
      </c>
      <c r="Y131" s="10" t="b">
        <v>1</v>
      </c>
      <c r="Z131" s="12" t="b">
        <v>1</v>
      </c>
      <c r="AA131" s="14" t="s">
        <v>677</v>
      </c>
      <c r="AB131" s="157" t="b">
        <v>1</v>
      </c>
      <c r="AC131" s="20">
        <v>5</v>
      </c>
      <c r="AD131" s="14" t="s">
        <v>732</v>
      </c>
      <c r="AE131" s="158" t="b">
        <v>1</v>
      </c>
      <c r="AF131" s="158" t="b">
        <v>1</v>
      </c>
      <c r="AG131" s="14" t="s">
        <v>705</v>
      </c>
      <c r="AH131" s="14" t="s">
        <v>701</v>
      </c>
      <c r="AI131" s="14" t="s">
        <v>709</v>
      </c>
      <c r="AJ131" s="14" t="s">
        <v>739</v>
      </c>
      <c r="AK131" s="14" t="s">
        <v>725</v>
      </c>
      <c r="AL131" s="14" t="s">
        <v>735</v>
      </c>
      <c r="AM131" s="14" t="s">
        <v>732</v>
      </c>
      <c r="AN131" s="14" t="s">
        <v>677</v>
      </c>
      <c r="AO131" s="21" t="s">
        <v>689</v>
      </c>
    </row>
    <row r="132" spans="1:41" x14ac:dyDescent="0.35">
      <c r="A132" s="10">
        <v>109</v>
      </c>
      <c r="B132" s="10" t="b">
        <v>0</v>
      </c>
      <c r="C132" s="10" t="b">
        <v>0</v>
      </c>
      <c r="D132" s="10" t="b">
        <v>0</v>
      </c>
      <c r="E132" s="10">
        <v>106</v>
      </c>
      <c r="F132" s="10">
        <v>-9</v>
      </c>
      <c r="G132" s="10">
        <v>1</v>
      </c>
      <c r="H132" s="10" t="b">
        <v>1</v>
      </c>
      <c r="I132" s="10" t="b">
        <v>0</v>
      </c>
      <c r="J132" s="10">
        <v>122</v>
      </c>
      <c r="K132" s="10"/>
      <c r="L132" s="22">
        <v>97</v>
      </c>
      <c r="M132" s="98" t="s">
        <v>1</v>
      </c>
      <c r="N132" s="10" t="s">
        <v>1581</v>
      </c>
      <c r="O132" s="20">
        <v>6</v>
      </c>
      <c r="P132" s="20">
        <v>0</v>
      </c>
      <c r="Q132" s="20">
        <v>7</v>
      </c>
      <c r="R132" s="29">
        <v>0.53846153846153844</v>
      </c>
      <c r="S132" s="15" t="s">
        <v>1394</v>
      </c>
      <c r="T132" s="15" t="s">
        <v>1417</v>
      </c>
      <c r="U132" s="15" t="s">
        <v>1396</v>
      </c>
      <c r="V132" s="155">
        <v>978961959</v>
      </c>
      <c r="W132" s="155" t="b">
        <v>1</v>
      </c>
      <c r="X132" s="10" t="s">
        <v>1</v>
      </c>
      <c r="Y132" s="10" t="b">
        <v>1</v>
      </c>
      <c r="Z132" s="12" t="b">
        <v>0</v>
      </c>
      <c r="AA132" s="14" t="s">
        <v>1</v>
      </c>
      <c r="AB132" s="157" t="b">
        <v>0</v>
      </c>
      <c r="AC132" s="20">
        <v>7</v>
      </c>
      <c r="AD132" s="14" t="s">
        <v>697</v>
      </c>
      <c r="AE132" s="158" t="b">
        <v>1</v>
      </c>
      <c r="AF132" s="158" t="b">
        <v>1</v>
      </c>
      <c r="AG132" s="14" t="s">
        <v>705</v>
      </c>
      <c r="AH132" s="14" t="s">
        <v>701</v>
      </c>
      <c r="AI132" s="14" t="s">
        <v>709</v>
      </c>
      <c r="AJ132" s="14" t="s">
        <v>739</v>
      </c>
      <c r="AK132" s="14" t="s">
        <v>697</v>
      </c>
      <c r="AL132" s="14" t="s">
        <v>673</v>
      </c>
      <c r="AM132" s="14" t="s">
        <v>732</v>
      </c>
      <c r="AN132" s="14" t="s">
        <v>677</v>
      </c>
      <c r="AO132" s="21" t="s">
        <v>689</v>
      </c>
    </row>
    <row r="133" spans="1:41" s="11" customFormat="1" x14ac:dyDescent="0.35">
      <c r="A133" s="10">
        <v>108</v>
      </c>
      <c r="B133" s="10" t="b">
        <v>0</v>
      </c>
      <c r="C133" s="10" t="b">
        <v>0</v>
      </c>
      <c r="D133" s="10" t="b">
        <v>0</v>
      </c>
      <c r="E133" s="10">
        <v>31</v>
      </c>
      <c r="F133" s="10">
        <v>66</v>
      </c>
      <c r="G133" s="10">
        <v>2</v>
      </c>
      <c r="H133" s="10" t="b">
        <v>1</v>
      </c>
      <c r="I133" s="10" t="b">
        <v>0</v>
      </c>
      <c r="J133" s="10">
        <v>123</v>
      </c>
      <c r="K133" s="10"/>
      <c r="L133" s="22">
        <v>97</v>
      </c>
      <c r="M133" s="98" t="s">
        <v>1680</v>
      </c>
      <c r="N133" s="10" t="s">
        <v>1346</v>
      </c>
      <c r="O133" s="20">
        <v>5</v>
      </c>
      <c r="P133" s="20">
        <v>0</v>
      </c>
      <c r="Q133" s="20">
        <v>7</v>
      </c>
      <c r="R133" s="29">
        <v>0.53846153846153844</v>
      </c>
      <c r="S133" s="15" t="s">
        <v>1394</v>
      </c>
      <c r="T133" s="15" t="s">
        <v>1417</v>
      </c>
      <c r="U133" s="15" t="s">
        <v>1396</v>
      </c>
      <c r="V133" s="155">
        <v>956112779</v>
      </c>
      <c r="W133" s="155" t="b">
        <v>1</v>
      </c>
      <c r="X133" s="10" t="s">
        <v>1</v>
      </c>
      <c r="Y133" s="10" t="b">
        <v>1</v>
      </c>
      <c r="Z133" s="12" t="b">
        <v>1</v>
      </c>
      <c r="AA133" s="14" t="s">
        <v>697</v>
      </c>
      <c r="AB133" s="157" t="b">
        <v>1</v>
      </c>
      <c r="AC133" s="20">
        <v>6</v>
      </c>
      <c r="AD133" s="14" t="s">
        <v>689</v>
      </c>
      <c r="AE133" s="158" t="b">
        <v>1</v>
      </c>
      <c r="AF133" s="158" t="b">
        <v>0</v>
      </c>
      <c r="AG133" s="14" t="s">
        <v>705</v>
      </c>
      <c r="AH133" s="14" t="s">
        <v>701</v>
      </c>
      <c r="AI133" s="14" t="s">
        <v>709</v>
      </c>
      <c r="AJ133" s="14" t="s">
        <v>739</v>
      </c>
      <c r="AK133" s="14" t="s">
        <v>697</v>
      </c>
      <c r="AL133" s="14" t="s">
        <v>673</v>
      </c>
      <c r="AM133" s="14" t="s">
        <v>717</v>
      </c>
      <c r="AN133" s="14" t="s">
        <v>677</v>
      </c>
      <c r="AO133" s="21" t="s">
        <v>689</v>
      </c>
    </row>
    <row r="134" spans="1:41" x14ac:dyDescent="0.35">
      <c r="A134" s="10">
        <v>180</v>
      </c>
      <c r="B134" s="10" t="b">
        <v>0</v>
      </c>
      <c r="C134" s="10" t="b">
        <v>0</v>
      </c>
      <c r="D134" s="10" t="b">
        <v>0</v>
      </c>
      <c r="E134" s="10">
        <v>154</v>
      </c>
      <c r="F134" s="10">
        <v>-57</v>
      </c>
      <c r="G134" s="10">
        <v>3</v>
      </c>
      <c r="H134" s="10" t="b">
        <v>1</v>
      </c>
      <c r="I134" s="10" t="b">
        <v>0</v>
      </c>
      <c r="J134" s="10">
        <v>124</v>
      </c>
      <c r="K134" s="10"/>
      <c r="L134" s="22">
        <v>97</v>
      </c>
      <c r="M134" s="98" t="s">
        <v>1679</v>
      </c>
      <c r="N134" s="10" t="s">
        <v>1552</v>
      </c>
      <c r="O134" s="20">
        <v>7</v>
      </c>
      <c r="P134" s="20">
        <v>0</v>
      </c>
      <c r="Q134" s="20">
        <v>7</v>
      </c>
      <c r="R134" s="29">
        <v>0.53846153846153844</v>
      </c>
      <c r="S134" s="15" t="s">
        <v>1396</v>
      </c>
      <c r="T134" s="15" t="s">
        <v>1395</v>
      </c>
      <c r="U134" s="15" t="s">
        <v>1396</v>
      </c>
      <c r="V134" s="155">
        <v>904720551</v>
      </c>
      <c r="W134" s="155" t="b">
        <v>1</v>
      </c>
      <c r="X134" s="10" t="s">
        <v>1</v>
      </c>
      <c r="Y134" s="10" t="b">
        <v>1</v>
      </c>
      <c r="Z134" s="12" t="b">
        <v>0</v>
      </c>
      <c r="AA134" s="14" t="s">
        <v>1</v>
      </c>
      <c r="AB134" s="157" t="b">
        <v>0</v>
      </c>
      <c r="AC134" s="20">
        <v>7</v>
      </c>
      <c r="AD134" s="14" t="s">
        <v>728</v>
      </c>
      <c r="AE134" s="158" t="b">
        <v>0</v>
      </c>
      <c r="AF134" s="158" t="b">
        <v>0</v>
      </c>
      <c r="AG134" s="14" t="s">
        <v>705</v>
      </c>
      <c r="AH134" s="14" t="s">
        <v>701</v>
      </c>
      <c r="AI134" s="14" t="s">
        <v>709</v>
      </c>
      <c r="AJ134" s="14" t="s">
        <v>739</v>
      </c>
      <c r="AK134" s="14" t="s">
        <v>697</v>
      </c>
      <c r="AL134" s="14" t="s">
        <v>735</v>
      </c>
      <c r="AM134" s="14" t="s">
        <v>732</v>
      </c>
      <c r="AN134" s="14" t="s">
        <v>677</v>
      </c>
      <c r="AO134" s="21" t="s">
        <v>689</v>
      </c>
    </row>
    <row r="135" spans="1:41" s="11" customFormat="1" x14ac:dyDescent="0.35">
      <c r="A135" s="10">
        <v>236</v>
      </c>
      <c r="B135" s="10" t="b">
        <v>0</v>
      </c>
      <c r="C135" s="10" t="b">
        <v>1</v>
      </c>
      <c r="D135" s="10" t="b">
        <v>0</v>
      </c>
      <c r="E135" s="10">
        <v>154</v>
      </c>
      <c r="F135" s="10">
        <v>-57</v>
      </c>
      <c r="G135" s="10">
        <v>4</v>
      </c>
      <c r="H135" s="10" t="b">
        <v>1</v>
      </c>
      <c r="I135" s="10" t="b">
        <v>0</v>
      </c>
      <c r="J135" s="10">
        <v>125</v>
      </c>
      <c r="K135" s="10"/>
      <c r="L135" s="22">
        <v>97</v>
      </c>
      <c r="M135" s="98" t="s">
        <v>1679</v>
      </c>
      <c r="N135" s="10" t="s">
        <v>1562</v>
      </c>
      <c r="O135" s="20">
        <v>7</v>
      </c>
      <c r="P135" s="20">
        <v>0</v>
      </c>
      <c r="Q135" s="20">
        <v>7</v>
      </c>
      <c r="R135" s="29">
        <v>0.53846153846153844</v>
      </c>
      <c r="S135" s="15" t="s">
        <v>1394</v>
      </c>
      <c r="T135" s="15" t="s">
        <v>1395</v>
      </c>
      <c r="U135" s="15" t="s">
        <v>1406</v>
      </c>
      <c r="V135" s="155">
        <v>859116577</v>
      </c>
      <c r="W135" s="155" t="b">
        <v>1</v>
      </c>
      <c r="X135" s="10" t="s">
        <v>1</v>
      </c>
      <c r="Y135" s="10" t="b">
        <v>1</v>
      </c>
      <c r="Z135" s="12" t="b">
        <v>0</v>
      </c>
      <c r="AA135" s="14" t="s">
        <v>1</v>
      </c>
      <c r="AB135" s="157" t="b">
        <v>0</v>
      </c>
      <c r="AC135" s="20">
        <v>7</v>
      </c>
      <c r="AD135" s="14" t="s">
        <v>721</v>
      </c>
      <c r="AE135" s="158" t="b">
        <v>0</v>
      </c>
      <c r="AF135" s="158" t="b">
        <v>0</v>
      </c>
      <c r="AG135" s="14" t="s">
        <v>705</v>
      </c>
      <c r="AH135" s="14" t="s">
        <v>701</v>
      </c>
      <c r="AI135" s="14" t="s">
        <v>709</v>
      </c>
      <c r="AJ135" s="14" t="s">
        <v>739</v>
      </c>
      <c r="AK135" s="14" t="s">
        <v>697</v>
      </c>
      <c r="AL135" s="14" t="s">
        <v>735</v>
      </c>
      <c r="AM135" s="14" t="s">
        <v>732</v>
      </c>
      <c r="AN135" s="14" t="s">
        <v>677</v>
      </c>
      <c r="AO135" s="21" t="s">
        <v>689</v>
      </c>
    </row>
    <row r="136" spans="1:41" x14ac:dyDescent="0.35">
      <c r="A136" s="10">
        <v>256</v>
      </c>
      <c r="B136" s="10" t="b">
        <v>0</v>
      </c>
      <c r="C136" s="10" t="b">
        <v>0</v>
      </c>
      <c r="D136" s="10" t="b">
        <v>0</v>
      </c>
      <c r="E136" s="10">
        <v>31</v>
      </c>
      <c r="F136" s="10">
        <v>66</v>
      </c>
      <c r="G136" s="10">
        <v>5</v>
      </c>
      <c r="H136" s="10" t="b">
        <v>1</v>
      </c>
      <c r="I136" s="10" t="b">
        <v>0</v>
      </c>
      <c r="J136" s="10">
        <v>126</v>
      </c>
      <c r="K136" s="10"/>
      <c r="L136" s="22">
        <v>97</v>
      </c>
      <c r="M136" s="98" t="s">
        <v>1680</v>
      </c>
      <c r="N136" s="10" t="s">
        <v>1340</v>
      </c>
      <c r="O136" s="20">
        <v>5</v>
      </c>
      <c r="P136" s="20">
        <v>0</v>
      </c>
      <c r="Q136" s="20">
        <v>7</v>
      </c>
      <c r="R136" s="29">
        <v>0.53846153846153844</v>
      </c>
      <c r="S136" s="15" t="s">
        <v>1394</v>
      </c>
      <c r="T136" s="15" t="s">
        <v>1395</v>
      </c>
      <c r="U136" s="15" t="s">
        <v>1396</v>
      </c>
      <c r="V136" s="155">
        <v>707465542</v>
      </c>
      <c r="W136" s="155" t="b">
        <v>1</v>
      </c>
      <c r="X136" s="10" t="s">
        <v>1</v>
      </c>
      <c r="Y136" s="10" t="b">
        <v>1</v>
      </c>
      <c r="Z136" s="12" t="b">
        <v>1</v>
      </c>
      <c r="AA136" s="14" t="s">
        <v>677</v>
      </c>
      <c r="AB136" s="157" t="b">
        <v>1</v>
      </c>
      <c r="AC136" s="20">
        <v>8</v>
      </c>
      <c r="AD136" s="14" t="s">
        <v>725</v>
      </c>
      <c r="AE136" s="158" t="b">
        <v>1</v>
      </c>
      <c r="AF136" s="158" t="b">
        <v>0</v>
      </c>
      <c r="AG136" s="14" t="s">
        <v>705</v>
      </c>
      <c r="AH136" s="14" t="s">
        <v>701</v>
      </c>
      <c r="AI136" s="14" t="s">
        <v>709</v>
      </c>
      <c r="AJ136" s="14" t="s">
        <v>739</v>
      </c>
      <c r="AK136" s="14" t="s">
        <v>725</v>
      </c>
      <c r="AL136" s="14" t="s">
        <v>673</v>
      </c>
      <c r="AM136" s="14" t="s">
        <v>732</v>
      </c>
      <c r="AN136" s="14" t="s">
        <v>677</v>
      </c>
      <c r="AO136" s="21" t="s">
        <v>689</v>
      </c>
    </row>
    <row r="137" spans="1:41" s="11" customFormat="1" x14ac:dyDescent="0.35">
      <c r="A137" s="10">
        <v>75</v>
      </c>
      <c r="B137" s="10" t="b">
        <v>0</v>
      </c>
      <c r="C137" s="10" t="b">
        <v>0</v>
      </c>
      <c r="D137" s="10" t="b">
        <v>0</v>
      </c>
      <c r="E137" s="10">
        <v>31</v>
      </c>
      <c r="F137" s="10">
        <v>66</v>
      </c>
      <c r="G137" s="10">
        <v>1</v>
      </c>
      <c r="H137" s="10" t="b">
        <v>0</v>
      </c>
      <c r="I137" s="10" t="b">
        <v>0</v>
      </c>
      <c r="J137" s="10">
        <v>127</v>
      </c>
      <c r="K137" s="10"/>
      <c r="L137" s="22">
        <v>97</v>
      </c>
      <c r="M137" s="98" t="s">
        <v>1680</v>
      </c>
      <c r="N137" s="10" t="s">
        <v>1607</v>
      </c>
      <c r="O137" s="20">
        <v>5</v>
      </c>
      <c r="P137" s="20">
        <v>0</v>
      </c>
      <c r="Q137" s="20">
        <v>7</v>
      </c>
      <c r="R137" s="29">
        <v>0.53846153846153844</v>
      </c>
      <c r="S137" s="15" t="s">
        <v>1394</v>
      </c>
      <c r="T137" s="15" t="s">
        <v>1395</v>
      </c>
      <c r="U137" s="15" t="s">
        <v>1406</v>
      </c>
      <c r="V137" s="155">
        <v>684810057</v>
      </c>
      <c r="W137" s="155" t="b">
        <v>1</v>
      </c>
      <c r="X137" s="10" t="s">
        <v>1</v>
      </c>
      <c r="Y137" s="10" t="b">
        <v>1</v>
      </c>
      <c r="Z137" s="12" t="b">
        <v>0</v>
      </c>
      <c r="AA137" s="14" t="s">
        <v>1</v>
      </c>
      <c r="AB137" s="157" t="b">
        <v>0</v>
      </c>
      <c r="AC137" s="20">
        <v>7</v>
      </c>
      <c r="AD137" s="14" t="s">
        <v>701</v>
      </c>
      <c r="AE137" s="158" t="b">
        <v>1</v>
      </c>
      <c r="AF137" s="158" t="b">
        <v>0</v>
      </c>
      <c r="AG137" s="14" t="s">
        <v>705</v>
      </c>
      <c r="AH137" s="14" t="s">
        <v>701</v>
      </c>
      <c r="AI137" s="14" t="s">
        <v>721</v>
      </c>
      <c r="AJ137" s="14" t="s">
        <v>739</v>
      </c>
      <c r="AK137" s="14" t="s">
        <v>697</v>
      </c>
      <c r="AL137" s="14" t="s">
        <v>735</v>
      </c>
      <c r="AM137" s="14" t="s">
        <v>717</v>
      </c>
      <c r="AN137" s="14" t="s">
        <v>677</v>
      </c>
      <c r="AO137" s="21" t="s">
        <v>689</v>
      </c>
    </row>
    <row r="138" spans="1:41" x14ac:dyDescent="0.35">
      <c r="A138" s="10">
        <v>69</v>
      </c>
      <c r="B138" s="10" t="b">
        <v>0</v>
      </c>
      <c r="C138" s="10" t="b">
        <v>1</v>
      </c>
      <c r="D138" s="10" t="b">
        <v>0</v>
      </c>
      <c r="E138" s="10">
        <v>31</v>
      </c>
      <c r="F138" s="10">
        <v>66</v>
      </c>
      <c r="G138" s="10">
        <v>2</v>
      </c>
      <c r="H138" s="10" t="b">
        <v>0</v>
      </c>
      <c r="I138" s="10" t="b">
        <v>0</v>
      </c>
      <c r="J138" s="10">
        <v>128</v>
      </c>
      <c r="K138" s="10"/>
      <c r="L138" s="22">
        <v>97</v>
      </c>
      <c r="M138" s="98" t="s">
        <v>1680</v>
      </c>
      <c r="N138" s="10" t="s">
        <v>1606</v>
      </c>
      <c r="O138" s="20">
        <v>5</v>
      </c>
      <c r="P138" s="20">
        <v>0</v>
      </c>
      <c r="Q138" s="20">
        <v>7</v>
      </c>
      <c r="R138" s="29">
        <v>0.53846153846153844</v>
      </c>
      <c r="S138" s="15" t="s">
        <v>1394</v>
      </c>
      <c r="T138" s="15" t="s">
        <v>1395</v>
      </c>
      <c r="U138" s="15" t="s">
        <v>1396</v>
      </c>
      <c r="V138" s="155">
        <v>580509191</v>
      </c>
      <c r="W138" s="155" t="b">
        <v>1</v>
      </c>
      <c r="X138" s="10" t="s">
        <v>1</v>
      </c>
      <c r="Y138" s="10" t="b">
        <v>1</v>
      </c>
      <c r="Z138" s="12" t="b">
        <v>0</v>
      </c>
      <c r="AA138" s="14" t="s">
        <v>1</v>
      </c>
      <c r="AB138" s="157" t="b">
        <v>0</v>
      </c>
      <c r="AC138" s="20">
        <v>9</v>
      </c>
      <c r="AD138" s="14" t="s">
        <v>697</v>
      </c>
      <c r="AE138" s="158" t="b">
        <v>1</v>
      </c>
      <c r="AF138" s="158" t="b">
        <v>1</v>
      </c>
      <c r="AG138" s="14" t="s">
        <v>705</v>
      </c>
      <c r="AH138" s="14" t="s">
        <v>701</v>
      </c>
      <c r="AI138" s="14" t="s">
        <v>709</v>
      </c>
      <c r="AJ138" s="14" t="s">
        <v>739</v>
      </c>
      <c r="AK138" s="14" t="s">
        <v>697</v>
      </c>
      <c r="AL138" s="14" t="s">
        <v>673</v>
      </c>
      <c r="AM138" s="14" t="s">
        <v>717</v>
      </c>
      <c r="AN138" s="14" t="s">
        <v>677</v>
      </c>
      <c r="AO138" s="21" t="s">
        <v>689</v>
      </c>
    </row>
    <row r="139" spans="1:41" x14ac:dyDescent="0.35">
      <c r="A139" s="10">
        <v>84</v>
      </c>
      <c r="B139" s="10" t="b">
        <v>0</v>
      </c>
      <c r="C139" s="10" t="b">
        <v>1</v>
      </c>
      <c r="D139" s="10" t="b">
        <v>0</v>
      </c>
      <c r="E139" s="10">
        <v>106</v>
      </c>
      <c r="F139" s="10">
        <v>-9</v>
      </c>
      <c r="G139" s="10">
        <v>3</v>
      </c>
      <c r="H139" s="10" t="b">
        <v>0</v>
      </c>
      <c r="I139" s="10" t="b">
        <v>0</v>
      </c>
      <c r="J139" s="10">
        <v>129</v>
      </c>
      <c r="K139" s="10"/>
      <c r="L139" s="22">
        <v>97</v>
      </c>
      <c r="M139" s="98" t="s">
        <v>1</v>
      </c>
      <c r="N139" s="10" t="s">
        <v>1523</v>
      </c>
      <c r="O139" s="20">
        <v>6</v>
      </c>
      <c r="P139" s="20">
        <v>0</v>
      </c>
      <c r="Q139" s="20">
        <v>7</v>
      </c>
      <c r="R139" s="29">
        <v>0.53846153846153844</v>
      </c>
      <c r="S139" s="15" t="s">
        <v>1394</v>
      </c>
      <c r="T139" s="15" t="s">
        <v>1395</v>
      </c>
      <c r="U139" s="15" t="s">
        <v>1396</v>
      </c>
      <c r="V139" s="155">
        <v>569491493</v>
      </c>
      <c r="W139" s="155" t="b">
        <v>1</v>
      </c>
      <c r="X139" s="10" t="s">
        <v>1</v>
      </c>
      <c r="Y139" s="10" t="b">
        <v>1</v>
      </c>
      <c r="Z139" s="12" t="b">
        <v>0</v>
      </c>
      <c r="AA139" s="14" t="s">
        <v>1</v>
      </c>
      <c r="AB139" s="157" t="b">
        <v>0</v>
      </c>
      <c r="AC139" s="20">
        <v>6</v>
      </c>
      <c r="AD139" s="14" t="s">
        <v>701</v>
      </c>
      <c r="AE139" s="158" t="b">
        <v>1</v>
      </c>
      <c r="AF139" s="158" t="b">
        <v>0</v>
      </c>
      <c r="AG139" s="14" t="s">
        <v>705</v>
      </c>
      <c r="AH139" s="14" t="s">
        <v>701</v>
      </c>
      <c r="AI139" s="14" t="s">
        <v>709</v>
      </c>
      <c r="AJ139" s="14" t="s">
        <v>739</v>
      </c>
      <c r="AK139" s="14" t="s">
        <v>697</v>
      </c>
      <c r="AL139" s="14" t="s">
        <v>673</v>
      </c>
      <c r="AM139" s="14" t="s">
        <v>732</v>
      </c>
      <c r="AN139" s="14" t="s">
        <v>677</v>
      </c>
      <c r="AO139" s="21" t="s">
        <v>689</v>
      </c>
    </row>
    <row r="140" spans="1:41" x14ac:dyDescent="0.35">
      <c r="A140" s="10">
        <v>296</v>
      </c>
      <c r="B140" s="10" t="b">
        <v>0</v>
      </c>
      <c r="C140" s="10" t="b">
        <v>0</v>
      </c>
      <c r="D140" s="10" t="b">
        <v>0</v>
      </c>
      <c r="E140" s="10">
        <v>31</v>
      </c>
      <c r="F140" s="10">
        <v>66</v>
      </c>
      <c r="G140" s="10">
        <v>4</v>
      </c>
      <c r="H140" s="10" t="b">
        <v>0</v>
      </c>
      <c r="I140" s="10" t="b">
        <v>0</v>
      </c>
      <c r="J140" s="10">
        <v>130</v>
      </c>
      <c r="K140" s="10"/>
      <c r="L140" s="22">
        <v>97</v>
      </c>
      <c r="M140" s="98" t="s">
        <v>1680</v>
      </c>
      <c r="N140" s="10" t="s">
        <v>1578</v>
      </c>
      <c r="O140" s="20">
        <v>5</v>
      </c>
      <c r="P140" s="20">
        <v>0</v>
      </c>
      <c r="Q140" s="20">
        <v>7</v>
      </c>
      <c r="R140" s="29">
        <v>0.53846153846153844</v>
      </c>
      <c r="S140" s="15" t="s">
        <v>1396</v>
      </c>
      <c r="T140" s="15" t="s">
        <v>1395</v>
      </c>
      <c r="U140" s="15" t="s">
        <v>1396</v>
      </c>
      <c r="V140" s="155">
        <v>524883419</v>
      </c>
      <c r="W140" s="155" t="b">
        <v>1</v>
      </c>
      <c r="X140" s="10" t="s">
        <v>1</v>
      </c>
      <c r="Y140" s="10" t="b">
        <v>1</v>
      </c>
      <c r="Z140" s="12" t="b">
        <v>0</v>
      </c>
      <c r="AA140" s="14" t="s">
        <v>1</v>
      </c>
      <c r="AB140" s="157" t="b">
        <v>0</v>
      </c>
      <c r="AC140" s="20">
        <v>5</v>
      </c>
      <c r="AD140" s="14" t="s">
        <v>713</v>
      </c>
      <c r="AE140" s="158" t="b">
        <v>1</v>
      </c>
      <c r="AF140" s="158" t="b">
        <v>0</v>
      </c>
      <c r="AG140" s="14" t="s">
        <v>713</v>
      </c>
      <c r="AH140" s="14" t="s">
        <v>701</v>
      </c>
      <c r="AI140" s="14" t="s">
        <v>709</v>
      </c>
      <c r="AJ140" s="14" t="s">
        <v>739</v>
      </c>
      <c r="AK140" s="14" t="s">
        <v>725</v>
      </c>
      <c r="AL140" s="14" t="s">
        <v>735</v>
      </c>
      <c r="AM140" s="14" t="s">
        <v>732</v>
      </c>
      <c r="AN140" s="14" t="s">
        <v>677</v>
      </c>
      <c r="AO140" s="21" t="s">
        <v>689</v>
      </c>
    </row>
    <row r="141" spans="1:41" x14ac:dyDescent="0.35">
      <c r="A141" s="10">
        <v>223</v>
      </c>
      <c r="B141" s="10" t="b">
        <v>0</v>
      </c>
      <c r="C141" s="10" t="b">
        <v>0</v>
      </c>
      <c r="D141" s="10" t="b">
        <v>0</v>
      </c>
      <c r="E141" s="10">
        <v>6</v>
      </c>
      <c r="F141" s="10">
        <v>91</v>
      </c>
      <c r="G141" s="10">
        <v>5</v>
      </c>
      <c r="H141" s="10" t="b">
        <v>0</v>
      </c>
      <c r="I141" s="10" t="b">
        <v>0</v>
      </c>
      <c r="J141" s="10">
        <v>131</v>
      </c>
      <c r="K141" s="10"/>
      <c r="L141" s="22">
        <v>97</v>
      </c>
      <c r="M141" s="98" t="s">
        <v>1680</v>
      </c>
      <c r="N141" s="10" t="s">
        <v>1628</v>
      </c>
      <c r="O141" s="20">
        <v>4</v>
      </c>
      <c r="P141" s="20">
        <v>0</v>
      </c>
      <c r="Q141" s="20">
        <v>7</v>
      </c>
      <c r="R141" s="29">
        <v>0.53846153846153844</v>
      </c>
      <c r="S141" s="15" t="s">
        <v>1394</v>
      </c>
      <c r="T141" s="15" t="s">
        <v>1395</v>
      </c>
      <c r="U141" s="15" t="s">
        <v>1396</v>
      </c>
      <c r="V141" s="155">
        <v>490430301</v>
      </c>
      <c r="W141" s="155" t="b">
        <v>1</v>
      </c>
      <c r="X141" s="10" t="s">
        <v>1</v>
      </c>
      <c r="Y141" s="10" t="b">
        <v>1</v>
      </c>
      <c r="Z141" s="12" t="b">
        <v>0</v>
      </c>
      <c r="AA141" s="14" t="s">
        <v>1</v>
      </c>
      <c r="AB141" s="157" t="b">
        <v>0</v>
      </c>
      <c r="AC141" s="20">
        <v>5</v>
      </c>
      <c r="AD141" s="14" t="s">
        <v>717</v>
      </c>
      <c r="AE141" s="158" t="b">
        <v>1</v>
      </c>
      <c r="AF141" s="158" t="b">
        <v>0</v>
      </c>
      <c r="AG141" s="14" t="s">
        <v>705</v>
      </c>
      <c r="AH141" s="14" t="s">
        <v>701</v>
      </c>
      <c r="AI141" s="14" t="s">
        <v>709</v>
      </c>
      <c r="AJ141" s="14" t="s">
        <v>739</v>
      </c>
      <c r="AK141" s="14" t="s">
        <v>725</v>
      </c>
      <c r="AL141" s="14" t="s">
        <v>673</v>
      </c>
      <c r="AM141" s="14" t="s">
        <v>717</v>
      </c>
      <c r="AN141" s="14" t="s">
        <v>677</v>
      </c>
      <c r="AO141" s="21" t="s">
        <v>689</v>
      </c>
    </row>
    <row r="142" spans="1:41" x14ac:dyDescent="0.35">
      <c r="A142" s="10">
        <v>278</v>
      </c>
      <c r="B142" s="10" t="b">
        <v>0</v>
      </c>
      <c r="C142" s="10" t="b">
        <v>0</v>
      </c>
      <c r="D142" s="10" t="b">
        <v>0</v>
      </c>
      <c r="E142" s="10">
        <v>106</v>
      </c>
      <c r="F142" s="10">
        <v>-9</v>
      </c>
      <c r="G142" s="10">
        <v>1</v>
      </c>
      <c r="H142" s="10" t="b">
        <v>1</v>
      </c>
      <c r="I142" s="10" t="b">
        <v>0</v>
      </c>
      <c r="J142" s="10">
        <v>132</v>
      </c>
      <c r="K142" s="10"/>
      <c r="L142" s="22">
        <v>97</v>
      </c>
      <c r="M142" s="98" t="s">
        <v>1</v>
      </c>
      <c r="N142" s="10" t="s">
        <v>1633</v>
      </c>
      <c r="O142" s="20">
        <v>6</v>
      </c>
      <c r="P142" s="20">
        <v>0</v>
      </c>
      <c r="Q142" s="20">
        <v>7</v>
      </c>
      <c r="R142" s="29">
        <v>0.53846153846153844</v>
      </c>
      <c r="S142" s="15" t="s">
        <v>1396</v>
      </c>
      <c r="T142" s="15" t="s">
        <v>1417</v>
      </c>
      <c r="U142" s="15" t="s">
        <v>1396</v>
      </c>
      <c r="V142" s="155">
        <v>365556786</v>
      </c>
      <c r="W142" s="155" t="b">
        <v>1</v>
      </c>
      <c r="X142" s="10" t="s">
        <v>1</v>
      </c>
      <c r="Y142" s="10" t="b">
        <v>1</v>
      </c>
      <c r="Z142" s="12" t="b">
        <v>0</v>
      </c>
      <c r="AA142" s="14" t="s">
        <v>1</v>
      </c>
      <c r="AB142" s="157" t="b">
        <v>0</v>
      </c>
      <c r="AC142" s="20">
        <v>6</v>
      </c>
      <c r="AD142" s="14" t="s">
        <v>721</v>
      </c>
      <c r="AE142" s="158" t="b">
        <v>0</v>
      </c>
      <c r="AF142" s="158" t="b">
        <v>0</v>
      </c>
      <c r="AG142" s="14" t="s">
        <v>705</v>
      </c>
      <c r="AH142" s="14" t="s">
        <v>701</v>
      </c>
      <c r="AI142" s="14" t="s">
        <v>709</v>
      </c>
      <c r="AJ142" s="14" t="s">
        <v>739</v>
      </c>
      <c r="AK142" s="14" t="s">
        <v>725</v>
      </c>
      <c r="AL142" s="14" t="s">
        <v>735</v>
      </c>
      <c r="AM142" s="14" t="s">
        <v>717</v>
      </c>
      <c r="AN142" s="14" t="s">
        <v>677</v>
      </c>
      <c r="AO142" s="21" t="s">
        <v>685</v>
      </c>
    </row>
    <row r="143" spans="1:41" x14ac:dyDescent="0.35">
      <c r="A143" s="10">
        <v>37</v>
      </c>
      <c r="B143" s="10" t="b">
        <v>0</v>
      </c>
      <c r="C143" s="10" t="b">
        <v>1</v>
      </c>
      <c r="D143" s="10" t="b">
        <v>0</v>
      </c>
      <c r="E143" s="10">
        <v>106</v>
      </c>
      <c r="F143" s="10">
        <v>-9</v>
      </c>
      <c r="G143" s="10">
        <v>2</v>
      </c>
      <c r="H143" s="10" t="b">
        <v>1</v>
      </c>
      <c r="I143" s="10" t="b">
        <v>0</v>
      </c>
      <c r="J143" s="10">
        <v>133</v>
      </c>
      <c r="K143" s="10"/>
      <c r="L143" s="22">
        <v>97</v>
      </c>
      <c r="M143" s="98" t="s">
        <v>1</v>
      </c>
      <c r="N143" s="10" t="s">
        <v>1514</v>
      </c>
      <c r="O143" s="20">
        <v>6</v>
      </c>
      <c r="P143" s="20">
        <v>0</v>
      </c>
      <c r="Q143" s="20">
        <v>7</v>
      </c>
      <c r="R143" s="29">
        <v>0.53846153846153844</v>
      </c>
      <c r="S143" s="15" t="s">
        <v>1394</v>
      </c>
      <c r="T143" s="15" t="s">
        <v>1395</v>
      </c>
      <c r="U143" s="15" t="s">
        <v>1455</v>
      </c>
      <c r="V143" s="155">
        <v>352269312</v>
      </c>
      <c r="W143" s="155" t="b">
        <v>1</v>
      </c>
      <c r="X143" s="10" t="s">
        <v>1</v>
      </c>
      <c r="Y143" s="10" t="b">
        <v>1</v>
      </c>
      <c r="Z143" s="12" t="b">
        <v>0</v>
      </c>
      <c r="AA143" s="14" t="s">
        <v>1</v>
      </c>
      <c r="AB143" s="157" t="b">
        <v>0</v>
      </c>
      <c r="AC143" s="20">
        <v>4</v>
      </c>
      <c r="AD143" s="14" t="s">
        <v>713</v>
      </c>
      <c r="AE143" s="158" t="b">
        <v>1</v>
      </c>
      <c r="AF143" s="158" t="b">
        <v>0</v>
      </c>
      <c r="AG143" s="14" t="s">
        <v>713</v>
      </c>
      <c r="AH143" s="14" t="s">
        <v>693</v>
      </c>
      <c r="AI143" s="14" t="s">
        <v>709</v>
      </c>
      <c r="AJ143" s="14" t="s">
        <v>739</v>
      </c>
      <c r="AK143" s="14" t="s">
        <v>697</v>
      </c>
      <c r="AL143" s="14" t="s">
        <v>735</v>
      </c>
      <c r="AM143" s="14" t="s">
        <v>717</v>
      </c>
      <c r="AN143" s="14" t="s">
        <v>677</v>
      </c>
      <c r="AO143" s="21" t="s">
        <v>689</v>
      </c>
    </row>
    <row r="144" spans="1:41" x14ac:dyDescent="0.35">
      <c r="A144" s="10">
        <v>269</v>
      </c>
      <c r="B144" s="10" t="b">
        <v>0</v>
      </c>
      <c r="C144" s="10" t="b">
        <v>0</v>
      </c>
      <c r="D144" s="10" t="b">
        <v>0</v>
      </c>
      <c r="E144" s="10">
        <v>31</v>
      </c>
      <c r="F144" s="10">
        <v>66</v>
      </c>
      <c r="G144" s="10">
        <v>3</v>
      </c>
      <c r="H144" s="10" t="b">
        <v>1</v>
      </c>
      <c r="I144" s="10" t="b">
        <v>0</v>
      </c>
      <c r="J144" s="10">
        <v>134</v>
      </c>
      <c r="K144" s="10"/>
      <c r="L144" s="22">
        <v>97</v>
      </c>
      <c r="M144" s="98" t="s">
        <v>1680</v>
      </c>
      <c r="N144" s="10" t="s">
        <v>1619</v>
      </c>
      <c r="O144" s="20">
        <v>5</v>
      </c>
      <c r="P144" s="20">
        <v>0</v>
      </c>
      <c r="Q144" s="20">
        <v>7</v>
      </c>
      <c r="R144" s="29">
        <v>0.53846153846153844</v>
      </c>
      <c r="S144" s="15" t="s">
        <v>1394</v>
      </c>
      <c r="T144" s="15" t="s">
        <v>1417</v>
      </c>
      <c r="U144" s="15" t="s">
        <v>1406</v>
      </c>
      <c r="V144" s="155">
        <v>281569148</v>
      </c>
      <c r="W144" s="155" t="b">
        <v>1</v>
      </c>
      <c r="X144" s="10" t="s">
        <v>1</v>
      </c>
      <c r="Y144" s="10" t="b">
        <v>1</v>
      </c>
      <c r="Z144" s="12" t="b">
        <v>0</v>
      </c>
      <c r="AA144" s="14" t="s">
        <v>1</v>
      </c>
      <c r="AB144" s="157" t="b">
        <v>0</v>
      </c>
      <c r="AC144" s="20">
        <v>6</v>
      </c>
      <c r="AD144" s="14" t="s">
        <v>713</v>
      </c>
      <c r="AE144" s="158" t="b">
        <v>0</v>
      </c>
      <c r="AF144" s="158" t="b">
        <v>0</v>
      </c>
      <c r="AG144" s="14" t="s">
        <v>705</v>
      </c>
      <c r="AH144" s="14" t="s">
        <v>701</v>
      </c>
      <c r="AI144" s="14" t="s">
        <v>709</v>
      </c>
      <c r="AJ144" s="14" t="s">
        <v>739</v>
      </c>
      <c r="AK144" s="14" t="s">
        <v>697</v>
      </c>
      <c r="AL144" s="14" t="s">
        <v>673</v>
      </c>
      <c r="AM144" s="14" t="s">
        <v>717</v>
      </c>
      <c r="AN144" s="14" t="s">
        <v>677</v>
      </c>
      <c r="AO144" s="21" t="s">
        <v>689</v>
      </c>
    </row>
    <row r="145" spans="1:41" x14ac:dyDescent="0.35">
      <c r="A145" s="10">
        <v>242</v>
      </c>
      <c r="B145" s="10" t="b">
        <v>0</v>
      </c>
      <c r="C145" s="10" t="b">
        <v>0</v>
      </c>
      <c r="D145" s="10" t="b">
        <v>0</v>
      </c>
      <c r="E145" s="10">
        <v>31</v>
      </c>
      <c r="F145" s="10">
        <v>66</v>
      </c>
      <c r="G145" s="10">
        <v>4</v>
      </c>
      <c r="H145" s="10" t="b">
        <v>1</v>
      </c>
      <c r="I145" s="10" t="b">
        <v>0</v>
      </c>
      <c r="J145" s="10">
        <v>135</v>
      </c>
      <c r="K145" s="10"/>
      <c r="L145" s="22">
        <v>97</v>
      </c>
      <c r="M145" s="98" t="s">
        <v>1680</v>
      </c>
      <c r="N145" s="10" t="s">
        <v>1612</v>
      </c>
      <c r="O145" s="20">
        <v>5</v>
      </c>
      <c r="P145" s="20">
        <v>0</v>
      </c>
      <c r="Q145" s="20">
        <v>7</v>
      </c>
      <c r="R145" s="29">
        <v>0.53846153846153844</v>
      </c>
      <c r="S145" s="15" t="s">
        <v>1396</v>
      </c>
      <c r="T145" s="15" t="s">
        <v>1417</v>
      </c>
      <c r="U145" s="15" t="s">
        <v>1406</v>
      </c>
      <c r="V145" s="155">
        <v>277221793</v>
      </c>
      <c r="W145" s="155" t="b">
        <v>0</v>
      </c>
      <c r="X145" s="10" t="s">
        <v>1</v>
      </c>
      <c r="Y145" s="10" t="b">
        <v>1</v>
      </c>
      <c r="Z145" s="12" t="b">
        <v>0</v>
      </c>
      <c r="AA145" s="14" t="s">
        <v>1</v>
      </c>
      <c r="AB145" s="157" t="b">
        <v>0</v>
      </c>
      <c r="AC145" s="20">
        <v>5</v>
      </c>
      <c r="AD145" s="14" t="s">
        <v>697</v>
      </c>
      <c r="AE145" s="158" t="b">
        <v>0</v>
      </c>
      <c r="AF145" s="158" t="b">
        <v>1</v>
      </c>
      <c r="AG145" s="14" t="s">
        <v>705</v>
      </c>
      <c r="AH145" s="14" t="s">
        <v>701</v>
      </c>
      <c r="AI145" s="14" t="s">
        <v>709</v>
      </c>
      <c r="AJ145" s="14" t="s">
        <v>739</v>
      </c>
      <c r="AK145" s="14" t="s">
        <v>725</v>
      </c>
      <c r="AL145" s="14" t="s">
        <v>673</v>
      </c>
      <c r="AM145" s="14" t="s">
        <v>732</v>
      </c>
      <c r="AN145" s="14" t="s">
        <v>677</v>
      </c>
      <c r="AO145" s="21" t="s">
        <v>689</v>
      </c>
    </row>
    <row r="146" spans="1:41" x14ac:dyDescent="0.35">
      <c r="A146" s="10">
        <v>122</v>
      </c>
      <c r="B146" s="10" t="b">
        <v>0</v>
      </c>
      <c r="C146" s="10" t="b">
        <v>1</v>
      </c>
      <c r="D146" s="10" t="b">
        <v>0</v>
      </c>
      <c r="E146" s="10">
        <v>31</v>
      </c>
      <c r="F146" s="10">
        <v>66</v>
      </c>
      <c r="G146" s="10">
        <v>5</v>
      </c>
      <c r="H146" s="10" t="b">
        <v>1</v>
      </c>
      <c r="I146" s="10" t="b">
        <v>0</v>
      </c>
      <c r="J146" s="10">
        <v>136</v>
      </c>
      <c r="K146" s="10"/>
      <c r="L146" s="22">
        <v>97</v>
      </c>
      <c r="M146" s="98" t="s">
        <v>1680</v>
      </c>
      <c r="N146" s="10" t="s">
        <v>1611</v>
      </c>
      <c r="O146" s="20">
        <v>5</v>
      </c>
      <c r="P146" s="20">
        <v>0</v>
      </c>
      <c r="Q146" s="20">
        <v>7</v>
      </c>
      <c r="R146" s="29">
        <v>0.53846153846153844</v>
      </c>
      <c r="S146" s="15" t="s">
        <v>1396</v>
      </c>
      <c r="T146" s="15" t="s">
        <v>1395</v>
      </c>
      <c r="U146" s="15" t="s">
        <v>1396</v>
      </c>
      <c r="V146" s="155">
        <v>72603139</v>
      </c>
      <c r="W146" s="155" t="b">
        <v>0</v>
      </c>
      <c r="X146" s="10" t="s">
        <v>1</v>
      </c>
      <c r="Y146" s="10" t="b">
        <v>1</v>
      </c>
      <c r="Z146" s="12" t="b">
        <v>0</v>
      </c>
      <c r="AA146" s="14" t="s">
        <v>1</v>
      </c>
      <c r="AB146" s="157" t="b">
        <v>0</v>
      </c>
      <c r="AC146" s="20">
        <v>5</v>
      </c>
      <c r="AD146" s="14" t="s">
        <v>728</v>
      </c>
      <c r="AE146" s="158" t="b">
        <v>0</v>
      </c>
      <c r="AF146" s="158" t="b">
        <v>0</v>
      </c>
      <c r="AG146" s="14" t="s">
        <v>705</v>
      </c>
      <c r="AH146" s="14" t="s">
        <v>701</v>
      </c>
      <c r="AI146" s="14" t="s">
        <v>709</v>
      </c>
      <c r="AJ146" s="14" t="s">
        <v>739</v>
      </c>
      <c r="AK146" s="14" t="s">
        <v>725</v>
      </c>
      <c r="AL146" s="14" t="s">
        <v>673</v>
      </c>
      <c r="AM146" s="14" t="s">
        <v>732</v>
      </c>
      <c r="AN146" s="14" t="s">
        <v>677</v>
      </c>
      <c r="AO146" s="21" t="s">
        <v>689</v>
      </c>
    </row>
    <row r="147" spans="1:41" x14ac:dyDescent="0.35">
      <c r="A147" s="10">
        <v>136</v>
      </c>
      <c r="B147" s="10" t="b">
        <v>0</v>
      </c>
      <c r="C147" s="10" t="b">
        <v>0</v>
      </c>
      <c r="D147" s="10" t="b">
        <v>0</v>
      </c>
      <c r="E147" s="10">
        <v>106</v>
      </c>
      <c r="F147" s="10">
        <v>-9</v>
      </c>
      <c r="G147" s="10">
        <v>1</v>
      </c>
      <c r="H147" s="10" t="b">
        <v>0</v>
      </c>
      <c r="I147" s="10" t="b">
        <v>0</v>
      </c>
      <c r="J147" s="10">
        <v>137</v>
      </c>
      <c r="K147" s="10"/>
      <c r="L147" s="22">
        <v>97</v>
      </c>
      <c r="M147" s="98" t="s">
        <v>1</v>
      </c>
      <c r="N147" s="10" t="s">
        <v>1338</v>
      </c>
      <c r="O147" s="20">
        <v>6</v>
      </c>
      <c r="P147" s="20">
        <v>0</v>
      </c>
      <c r="Q147" s="20">
        <v>7</v>
      </c>
      <c r="R147" s="29">
        <v>0.53846153846153844</v>
      </c>
      <c r="S147" s="15" t="s">
        <v>1394</v>
      </c>
      <c r="T147" s="15" t="s">
        <v>1395</v>
      </c>
      <c r="U147" s="15" t="s">
        <v>1455</v>
      </c>
      <c r="V147" s="155">
        <v>4119164</v>
      </c>
      <c r="W147" s="155" t="b">
        <v>1</v>
      </c>
      <c r="X147" s="10" t="s">
        <v>1</v>
      </c>
      <c r="Y147" s="10" t="b">
        <v>1</v>
      </c>
      <c r="Z147" s="12" t="b">
        <v>1</v>
      </c>
      <c r="AA147" s="14" t="s">
        <v>739</v>
      </c>
      <c r="AB147" s="157" t="b">
        <v>1</v>
      </c>
      <c r="AC147" s="20">
        <v>5</v>
      </c>
      <c r="AD147" s="14" t="s">
        <v>673</v>
      </c>
      <c r="AE147" s="158" t="b">
        <v>1</v>
      </c>
      <c r="AF147" s="158" t="b">
        <v>0</v>
      </c>
      <c r="AG147" s="14" t="s">
        <v>705</v>
      </c>
      <c r="AH147" s="14" t="s">
        <v>701</v>
      </c>
      <c r="AI147" s="14" t="s">
        <v>709</v>
      </c>
      <c r="AJ147" s="14" t="s">
        <v>739</v>
      </c>
      <c r="AK147" s="14" t="s">
        <v>697</v>
      </c>
      <c r="AL147" s="14" t="s">
        <v>673</v>
      </c>
      <c r="AM147" s="14" t="s">
        <v>732</v>
      </c>
      <c r="AN147" s="14" t="s">
        <v>677</v>
      </c>
      <c r="AO147" s="21" t="s">
        <v>689</v>
      </c>
    </row>
    <row r="148" spans="1:41" x14ac:dyDescent="0.35">
      <c r="A148" s="10">
        <v>36</v>
      </c>
      <c r="B148" s="10" t="b">
        <v>0</v>
      </c>
      <c r="C148" s="10" t="b">
        <v>0</v>
      </c>
      <c r="D148" s="10" t="b">
        <v>0</v>
      </c>
      <c r="E148" s="10">
        <v>106</v>
      </c>
      <c r="F148" s="10">
        <v>32</v>
      </c>
      <c r="G148" s="10">
        <v>1</v>
      </c>
      <c r="H148" s="10" t="b">
        <v>1</v>
      </c>
      <c r="I148" s="10" t="b">
        <v>0</v>
      </c>
      <c r="J148" s="10">
        <v>138</v>
      </c>
      <c r="K148" s="10"/>
      <c r="L148" s="22">
        <v>138</v>
      </c>
      <c r="M148" s="98" t="s">
        <v>1680</v>
      </c>
      <c r="N148" s="10" t="s">
        <v>1613</v>
      </c>
      <c r="O148" s="20">
        <v>5</v>
      </c>
      <c r="P148" s="20">
        <v>0</v>
      </c>
      <c r="Q148" s="20">
        <v>6</v>
      </c>
      <c r="R148" s="29">
        <v>0.46153846153846156</v>
      </c>
      <c r="S148" s="15" t="s">
        <v>1394</v>
      </c>
      <c r="T148" s="15" t="s">
        <v>1417</v>
      </c>
      <c r="U148" s="15" t="s">
        <v>1406</v>
      </c>
      <c r="V148" s="155">
        <v>2082347510</v>
      </c>
      <c r="W148" s="155" t="b">
        <v>1</v>
      </c>
      <c r="X148" s="10" t="s">
        <v>1</v>
      </c>
      <c r="Y148" s="10" t="b">
        <v>1</v>
      </c>
      <c r="Z148" s="12" t="b">
        <v>0</v>
      </c>
      <c r="AA148" s="14" t="s">
        <v>1</v>
      </c>
      <c r="AB148" s="157" t="b">
        <v>0</v>
      </c>
      <c r="AC148" s="20">
        <v>7</v>
      </c>
      <c r="AD148" s="14" t="s">
        <v>713</v>
      </c>
      <c r="AE148" s="158" t="b">
        <v>1</v>
      </c>
      <c r="AF148" s="158" t="b">
        <v>0</v>
      </c>
      <c r="AG148" s="14" t="s">
        <v>713</v>
      </c>
      <c r="AH148" s="14" t="s">
        <v>701</v>
      </c>
      <c r="AI148" s="14" t="s">
        <v>709</v>
      </c>
      <c r="AJ148" s="14" t="s">
        <v>739</v>
      </c>
      <c r="AK148" s="14" t="s">
        <v>697</v>
      </c>
      <c r="AL148" s="14" t="s">
        <v>735</v>
      </c>
      <c r="AM148" s="14" t="s">
        <v>717</v>
      </c>
      <c r="AN148" s="14" t="s">
        <v>677</v>
      </c>
      <c r="AO148" s="21" t="s">
        <v>689</v>
      </c>
    </row>
    <row r="149" spans="1:41" x14ac:dyDescent="0.35">
      <c r="A149" s="10">
        <v>67</v>
      </c>
      <c r="B149" s="10" t="b">
        <v>0</v>
      </c>
      <c r="C149" s="10" t="b">
        <v>0</v>
      </c>
      <c r="D149" s="10" t="b">
        <v>0</v>
      </c>
      <c r="E149" s="10">
        <v>106</v>
      </c>
      <c r="F149" s="10">
        <v>32</v>
      </c>
      <c r="G149" s="10">
        <v>2</v>
      </c>
      <c r="H149" s="10" t="b">
        <v>1</v>
      </c>
      <c r="I149" s="10" t="b">
        <v>0</v>
      </c>
      <c r="J149" s="10">
        <v>139</v>
      </c>
      <c r="K149" s="10"/>
      <c r="L149" s="22">
        <v>138</v>
      </c>
      <c r="M149" s="98" t="s">
        <v>1680</v>
      </c>
      <c r="N149" s="10" t="s">
        <v>1631</v>
      </c>
      <c r="O149" s="20">
        <v>5</v>
      </c>
      <c r="P149" s="20">
        <v>0</v>
      </c>
      <c r="Q149" s="20">
        <v>6</v>
      </c>
      <c r="R149" s="29">
        <v>0.46153846153846156</v>
      </c>
      <c r="S149" s="15" t="s">
        <v>1394</v>
      </c>
      <c r="T149" s="15" t="s">
        <v>1395</v>
      </c>
      <c r="U149" s="15" t="s">
        <v>1396</v>
      </c>
      <c r="V149" s="155">
        <v>2006524454</v>
      </c>
      <c r="W149" s="155" t="b">
        <v>0</v>
      </c>
      <c r="X149" s="10" t="s">
        <v>1</v>
      </c>
      <c r="Y149" s="10" t="b">
        <v>1</v>
      </c>
      <c r="Z149" s="12" t="b">
        <v>0</v>
      </c>
      <c r="AA149" s="14" t="s">
        <v>1</v>
      </c>
      <c r="AB149" s="157" t="b">
        <v>0</v>
      </c>
      <c r="AC149" s="20">
        <v>5</v>
      </c>
      <c r="AD149" s="14" t="s">
        <v>713</v>
      </c>
      <c r="AE149" s="158" t="b">
        <v>0</v>
      </c>
      <c r="AF149" s="158" t="b">
        <v>0</v>
      </c>
      <c r="AG149" s="14" t="s">
        <v>705</v>
      </c>
      <c r="AH149" s="14" t="s">
        <v>701</v>
      </c>
      <c r="AI149" s="14" t="s">
        <v>709</v>
      </c>
      <c r="AJ149" s="14" t="s">
        <v>739</v>
      </c>
      <c r="AK149" s="14" t="s">
        <v>725</v>
      </c>
      <c r="AL149" s="14" t="s">
        <v>673</v>
      </c>
      <c r="AM149" s="14" t="s">
        <v>732</v>
      </c>
      <c r="AN149" s="14" t="s">
        <v>677</v>
      </c>
      <c r="AO149" s="21" t="s">
        <v>689</v>
      </c>
    </row>
    <row r="150" spans="1:41" x14ac:dyDescent="0.35">
      <c r="A150" s="10">
        <v>77</v>
      </c>
      <c r="B150" s="10" t="b">
        <v>0</v>
      </c>
      <c r="C150" s="10" t="b">
        <v>0</v>
      </c>
      <c r="D150" s="10" t="b">
        <v>0</v>
      </c>
      <c r="E150" s="10">
        <v>154</v>
      </c>
      <c r="F150" s="10">
        <v>-16</v>
      </c>
      <c r="G150" s="10">
        <v>3</v>
      </c>
      <c r="H150" s="10" t="b">
        <v>1</v>
      </c>
      <c r="I150" s="10" t="b">
        <v>0</v>
      </c>
      <c r="J150" s="10">
        <v>140</v>
      </c>
      <c r="K150" s="10"/>
      <c r="L150" s="22">
        <v>138</v>
      </c>
      <c r="M150" s="98" t="s">
        <v>1682</v>
      </c>
      <c r="N150" s="10" t="s">
        <v>1596</v>
      </c>
      <c r="O150" s="20">
        <v>6</v>
      </c>
      <c r="P150" s="20">
        <v>0</v>
      </c>
      <c r="Q150" s="20">
        <v>6</v>
      </c>
      <c r="R150" s="29">
        <v>0.46153846153846156</v>
      </c>
      <c r="S150" s="15" t="s">
        <v>1396</v>
      </c>
      <c r="T150" s="15" t="s">
        <v>1395</v>
      </c>
      <c r="U150" s="15" t="s">
        <v>1455</v>
      </c>
      <c r="V150" s="155">
        <v>1972703629</v>
      </c>
      <c r="W150" s="155" t="b">
        <v>1</v>
      </c>
      <c r="X150" s="10" t="s">
        <v>1</v>
      </c>
      <c r="Y150" s="10" t="b">
        <v>1</v>
      </c>
      <c r="Z150" s="12" t="b">
        <v>0</v>
      </c>
      <c r="AA150" s="14" t="s">
        <v>1</v>
      </c>
      <c r="AB150" s="157" t="b">
        <v>0</v>
      </c>
      <c r="AC150" s="20">
        <v>5</v>
      </c>
      <c r="AD150" s="14" t="s">
        <v>701</v>
      </c>
      <c r="AE150" s="158" t="b">
        <v>1</v>
      </c>
      <c r="AF150" s="158" t="b">
        <v>0</v>
      </c>
      <c r="AG150" s="14" t="s">
        <v>705</v>
      </c>
      <c r="AH150" s="14" t="s">
        <v>701</v>
      </c>
      <c r="AI150" s="14" t="s">
        <v>709</v>
      </c>
      <c r="AJ150" s="14" t="s">
        <v>728</v>
      </c>
      <c r="AK150" s="14" t="s">
        <v>697</v>
      </c>
      <c r="AL150" s="14" t="s">
        <v>735</v>
      </c>
      <c r="AM150" s="14" t="s">
        <v>732</v>
      </c>
      <c r="AN150" s="14" t="s">
        <v>677</v>
      </c>
      <c r="AO150" s="21" t="s">
        <v>689</v>
      </c>
    </row>
    <row r="151" spans="1:41" s="11" customFormat="1" x14ac:dyDescent="0.35">
      <c r="A151" s="10">
        <v>300</v>
      </c>
      <c r="B151" s="10" t="b">
        <v>0</v>
      </c>
      <c r="C151" s="10" t="b">
        <v>0</v>
      </c>
      <c r="D151" s="10" t="b">
        <v>0</v>
      </c>
      <c r="E151" s="10">
        <v>106</v>
      </c>
      <c r="F151" s="10">
        <v>32</v>
      </c>
      <c r="G151" s="10">
        <v>4</v>
      </c>
      <c r="H151" s="10" t="b">
        <v>1</v>
      </c>
      <c r="I151" s="10" t="b">
        <v>0</v>
      </c>
      <c r="J151" s="10">
        <v>141</v>
      </c>
      <c r="K151" s="10"/>
      <c r="L151" s="22">
        <v>138</v>
      </c>
      <c r="M151" s="98" t="s">
        <v>1680</v>
      </c>
      <c r="N151" s="10" t="s">
        <v>1588</v>
      </c>
      <c r="O151" s="20">
        <v>5</v>
      </c>
      <c r="P151" s="20">
        <v>0</v>
      </c>
      <c r="Q151" s="20">
        <v>6</v>
      </c>
      <c r="R151" s="29">
        <v>0.46153846153846156</v>
      </c>
      <c r="S151" s="15" t="s">
        <v>1396</v>
      </c>
      <c r="T151" s="15" t="s">
        <v>1417</v>
      </c>
      <c r="U151" s="15" t="s">
        <v>1396</v>
      </c>
      <c r="V151" s="155">
        <v>1952695653</v>
      </c>
      <c r="W151" s="155" t="b">
        <v>1</v>
      </c>
      <c r="X151" s="10" t="s">
        <v>1</v>
      </c>
      <c r="Y151" s="10" t="b">
        <v>1</v>
      </c>
      <c r="Z151" s="12" t="b">
        <v>0</v>
      </c>
      <c r="AA151" s="14" t="s">
        <v>1</v>
      </c>
      <c r="AB151" s="157" t="b">
        <v>0</v>
      </c>
      <c r="AC151" s="20">
        <v>6</v>
      </c>
      <c r="AD151" s="14" t="s">
        <v>721</v>
      </c>
      <c r="AE151" s="158" t="b">
        <v>0</v>
      </c>
      <c r="AF151" s="158" t="b">
        <v>0</v>
      </c>
      <c r="AG151" s="14" t="s">
        <v>705</v>
      </c>
      <c r="AH151" s="14" t="s">
        <v>701</v>
      </c>
      <c r="AI151" s="14" t="s">
        <v>709</v>
      </c>
      <c r="AJ151" s="14" t="s">
        <v>728</v>
      </c>
      <c r="AK151" s="14" t="s">
        <v>697</v>
      </c>
      <c r="AL151" s="14" t="s">
        <v>673</v>
      </c>
      <c r="AM151" s="14" t="s">
        <v>732</v>
      </c>
      <c r="AN151" s="14" t="s">
        <v>677</v>
      </c>
      <c r="AO151" s="21" t="s">
        <v>689</v>
      </c>
    </row>
    <row r="152" spans="1:41" x14ac:dyDescent="0.35">
      <c r="A152" s="10">
        <v>294</v>
      </c>
      <c r="B152" s="10" t="b">
        <v>0</v>
      </c>
      <c r="C152" s="10" t="b">
        <v>0</v>
      </c>
      <c r="D152" s="10" t="b">
        <v>0</v>
      </c>
      <c r="E152" s="10">
        <v>106</v>
      </c>
      <c r="F152" s="10">
        <v>32</v>
      </c>
      <c r="G152" s="10">
        <v>5</v>
      </c>
      <c r="H152" s="10" t="b">
        <v>1</v>
      </c>
      <c r="I152" s="10" t="b">
        <v>0</v>
      </c>
      <c r="J152" s="10">
        <v>142</v>
      </c>
      <c r="K152" s="10"/>
      <c r="L152" s="22">
        <v>138</v>
      </c>
      <c r="M152" s="98" t="s">
        <v>1680</v>
      </c>
      <c r="N152" s="10" t="s">
        <v>1617</v>
      </c>
      <c r="O152" s="20">
        <v>5</v>
      </c>
      <c r="P152" s="20">
        <v>0</v>
      </c>
      <c r="Q152" s="20">
        <v>6</v>
      </c>
      <c r="R152" s="29">
        <v>0.46153846153846156</v>
      </c>
      <c r="S152" s="15" t="s">
        <v>1396</v>
      </c>
      <c r="T152" s="15" t="s">
        <v>1395</v>
      </c>
      <c r="U152" s="15" t="s">
        <v>1396</v>
      </c>
      <c r="V152" s="155">
        <v>1900514226</v>
      </c>
      <c r="W152" s="155" t="b">
        <v>1</v>
      </c>
      <c r="X152" s="10" t="s">
        <v>1</v>
      </c>
      <c r="Y152" s="10" t="b">
        <v>1</v>
      </c>
      <c r="Z152" s="12" t="b">
        <v>0</v>
      </c>
      <c r="AA152" s="14" t="s">
        <v>1</v>
      </c>
      <c r="AB152" s="157" t="b">
        <v>0</v>
      </c>
      <c r="AC152" s="20">
        <v>6</v>
      </c>
      <c r="AD152" s="14" t="s">
        <v>732</v>
      </c>
      <c r="AE152" s="158" t="b">
        <v>1</v>
      </c>
      <c r="AF152" s="158" t="b">
        <v>1</v>
      </c>
      <c r="AG152" s="14" t="s">
        <v>705</v>
      </c>
      <c r="AH152" s="14" t="s">
        <v>701</v>
      </c>
      <c r="AI152" s="14" t="s">
        <v>721</v>
      </c>
      <c r="AJ152" s="14" t="s">
        <v>739</v>
      </c>
      <c r="AK152" s="14" t="s">
        <v>697</v>
      </c>
      <c r="AL152" s="14" t="s">
        <v>673</v>
      </c>
      <c r="AM152" s="14" t="s">
        <v>732</v>
      </c>
      <c r="AN152" s="14" t="s">
        <v>677</v>
      </c>
      <c r="AO152" s="21" t="s">
        <v>689</v>
      </c>
    </row>
    <row r="153" spans="1:41" x14ac:dyDescent="0.35">
      <c r="A153" s="10">
        <v>312</v>
      </c>
      <c r="B153" s="10" t="b">
        <v>0</v>
      </c>
      <c r="C153" s="10" t="b">
        <v>0</v>
      </c>
      <c r="D153" s="10" t="b">
        <v>0</v>
      </c>
      <c r="E153" s="10">
        <v>31</v>
      </c>
      <c r="F153" s="10">
        <v>107</v>
      </c>
      <c r="G153" s="10">
        <v>1</v>
      </c>
      <c r="H153" s="10" t="b">
        <v>0</v>
      </c>
      <c r="I153" s="10" t="b">
        <v>0</v>
      </c>
      <c r="J153" s="10">
        <v>143</v>
      </c>
      <c r="K153" s="10"/>
      <c r="L153" s="22">
        <v>138</v>
      </c>
      <c r="M153" s="98" t="s">
        <v>1680</v>
      </c>
      <c r="N153" s="10" t="s">
        <v>1348</v>
      </c>
      <c r="O153" s="20">
        <v>4</v>
      </c>
      <c r="P153" s="20">
        <v>0</v>
      </c>
      <c r="Q153" s="20">
        <v>6</v>
      </c>
      <c r="R153" s="29">
        <v>0.46153846153846156</v>
      </c>
      <c r="S153" s="15" t="s">
        <v>1396</v>
      </c>
      <c r="T153" s="15" t="s">
        <v>1417</v>
      </c>
      <c r="U153" s="15" t="s">
        <v>1455</v>
      </c>
      <c r="V153" s="155">
        <v>1899355101</v>
      </c>
      <c r="W153" s="155" t="b">
        <v>1</v>
      </c>
      <c r="X153" s="10" t="s">
        <v>1</v>
      </c>
      <c r="Y153" s="10" t="b">
        <v>1</v>
      </c>
      <c r="Z153" s="12" t="b">
        <v>1</v>
      </c>
      <c r="AA153" s="14" t="s">
        <v>677</v>
      </c>
      <c r="AB153" s="157" t="b">
        <v>1</v>
      </c>
      <c r="AC153" s="20">
        <v>6</v>
      </c>
      <c r="AD153" s="14" t="s">
        <v>721</v>
      </c>
      <c r="AE153" s="158" t="b">
        <v>1</v>
      </c>
      <c r="AF153" s="158" t="b">
        <v>0</v>
      </c>
      <c r="AG153" s="14" t="s">
        <v>705</v>
      </c>
      <c r="AH153" s="14" t="s">
        <v>701</v>
      </c>
      <c r="AI153" s="14" t="s">
        <v>721</v>
      </c>
      <c r="AJ153" s="14" t="s">
        <v>739</v>
      </c>
      <c r="AK153" s="14" t="s">
        <v>697</v>
      </c>
      <c r="AL153" s="14" t="s">
        <v>673</v>
      </c>
      <c r="AM153" s="14" t="s">
        <v>717</v>
      </c>
      <c r="AN153" s="14" t="s">
        <v>677</v>
      </c>
      <c r="AO153" s="21" t="s">
        <v>689</v>
      </c>
    </row>
    <row r="154" spans="1:41" x14ac:dyDescent="0.35">
      <c r="A154" s="10">
        <v>314</v>
      </c>
      <c r="B154" s="10" t="b">
        <v>0</v>
      </c>
      <c r="C154" s="10" t="b">
        <v>1</v>
      </c>
      <c r="D154" s="10" t="b">
        <v>0</v>
      </c>
      <c r="E154" s="10">
        <v>154</v>
      </c>
      <c r="F154" s="10">
        <v>-16</v>
      </c>
      <c r="G154" s="10">
        <v>2</v>
      </c>
      <c r="H154" s="10" t="b">
        <v>0</v>
      </c>
      <c r="I154" s="10" t="b">
        <v>0</v>
      </c>
      <c r="J154" s="10">
        <v>144</v>
      </c>
      <c r="K154" s="10"/>
      <c r="L154" s="22">
        <v>138</v>
      </c>
      <c r="M154" s="98" t="s">
        <v>1682</v>
      </c>
      <c r="N154" s="10" t="s">
        <v>1604</v>
      </c>
      <c r="O154" s="20">
        <v>6</v>
      </c>
      <c r="P154" s="20">
        <v>0</v>
      </c>
      <c r="Q154" s="20">
        <v>6</v>
      </c>
      <c r="R154" s="29">
        <v>0.46153846153846156</v>
      </c>
      <c r="S154" s="15" t="s">
        <v>1394</v>
      </c>
      <c r="T154" s="15" t="s">
        <v>1417</v>
      </c>
      <c r="U154" s="15" t="s">
        <v>1455</v>
      </c>
      <c r="V154" s="155">
        <v>1893474320</v>
      </c>
      <c r="W154" s="155" t="b">
        <v>1</v>
      </c>
      <c r="X154" s="10" t="s">
        <v>1</v>
      </c>
      <c r="Y154" s="10" t="b">
        <v>1</v>
      </c>
      <c r="Z154" s="12" t="b">
        <v>0</v>
      </c>
      <c r="AA154" s="14" t="s">
        <v>1</v>
      </c>
      <c r="AB154" s="157" t="b">
        <v>0</v>
      </c>
      <c r="AC154" s="20">
        <v>5</v>
      </c>
      <c r="AD154" s="14" t="s">
        <v>701</v>
      </c>
      <c r="AE154" s="158" t="b">
        <v>1</v>
      </c>
      <c r="AF154" s="158" t="b">
        <v>0</v>
      </c>
      <c r="AG154" s="14" t="s">
        <v>705</v>
      </c>
      <c r="AH154" s="14" t="s">
        <v>701</v>
      </c>
      <c r="AI154" s="14" t="s">
        <v>709</v>
      </c>
      <c r="AJ154" s="14" t="s">
        <v>739</v>
      </c>
      <c r="AK154" s="14" t="s">
        <v>697</v>
      </c>
      <c r="AL154" s="14" t="s">
        <v>673</v>
      </c>
      <c r="AM154" s="14" t="s">
        <v>732</v>
      </c>
      <c r="AN154" s="14" t="s">
        <v>677</v>
      </c>
      <c r="AO154" s="21" t="s">
        <v>689</v>
      </c>
    </row>
    <row r="155" spans="1:41" x14ac:dyDescent="0.35">
      <c r="A155" s="10">
        <v>295</v>
      </c>
      <c r="B155" s="10" t="b">
        <v>0</v>
      </c>
      <c r="C155" s="10" t="b">
        <v>1</v>
      </c>
      <c r="D155" s="10" t="b">
        <v>0</v>
      </c>
      <c r="E155" s="10">
        <v>106</v>
      </c>
      <c r="F155" s="10">
        <v>32</v>
      </c>
      <c r="G155" s="10">
        <v>3</v>
      </c>
      <c r="H155" s="10" t="b">
        <v>0</v>
      </c>
      <c r="I155" s="10" t="b">
        <v>0</v>
      </c>
      <c r="J155" s="10">
        <v>145</v>
      </c>
      <c r="K155" s="10"/>
      <c r="L155" s="22">
        <v>138</v>
      </c>
      <c r="M155" s="98" t="s">
        <v>1680</v>
      </c>
      <c r="N155" s="10" t="s">
        <v>1334</v>
      </c>
      <c r="O155" s="20">
        <v>5</v>
      </c>
      <c r="P155" s="20">
        <v>0</v>
      </c>
      <c r="Q155" s="20">
        <v>6</v>
      </c>
      <c r="R155" s="29">
        <v>0.46153846153846156</v>
      </c>
      <c r="S155" s="15" t="s">
        <v>1394</v>
      </c>
      <c r="T155" s="15" t="s">
        <v>1395</v>
      </c>
      <c r="U155" s="15" t="s">
        <v>1406</v>
      </c>
      <c r="V155" s="155">
        <v>1815600317</v>
      </c>
      <c r="W155" s="155" t="b">
        <v>0</v>
      </c>
      <c r="X155" s="10" t="s">
        <v>1</v>
      </c>
      <c r="Y155" s="10" t="b">
        <v>1</v>
      </c>
      <c r="Z155" s="12" t="b">
        <v>1</v>
      </c>
      <c r="AA155" s="14" t="s">
        <v>1</v>
      </c>
      <c r="AB155" s="157" t="b">
        <v>0</v>
      </c>
      <c r="AC155" s="20">
        <v>6</v>
      </c>
      <c r="AD155" s="14" t="s">
        <v>728</v>
      </c>
      <c r="AE155" s="158" t="b">
        <v>0</v>
      </c>
      <c r="AF155" s="158" t="b">
        <v>0</v>
      </c>
      <c r="AG155" s="14" t="s">
        <v>705</v>
      </c>
      <c r="AH155" s="14" t="s">
        <v>701</v>
      </c>
      <c r="AI155" s="14" t="s">
        <v>709</v>
      </c>
      <c r="AJ155" s="14" t="s">
        <v>739</v>
      </c>
      <c r="AK155" s="14" t="s">
        <v>725</v>
      </c>
      <c r="AL155" s="14" t="s">
        <v>673</v>
      </c>
      <c r="AM155" s="14" t="s">
        <v>732</v>
      </c>
      <c r="AN155" s="14" t="s">
        <v>677</v>
      </c>
      <c r="AO155" s="21" t="s">
        <v>689</v>
      </c>
    </row>
    <row r="156" spans="1:41" x14ac:dyDescent="0.35">
      <c r="A156" s="10">
        <v>302</v>
      </c>
      <c r="B156" s="10" t="b">
        <v>0</v>
      </c>
      <c r="C156" s="10" t="b">
        <v>0</v>
      </c>
      <c r="D156" s="10" t="b">
        <v>0</v>
      </c>
      <c r="E156" s="10">
        <v>106</v>
      </c>
      <c r="F156" s="10">
        <v>32</v>
      </c>
      <c r="G156" s="10">
        <v>4</v>
      </c>
      <c r="H156" s="10" t="b">
        <v>0</v>
      </c>
      <c r="I156" s="10" t="b">
        <v>0</v>
      </c>
      <c r="J156" s="10">
        <v>146</v>
      </c>
      <c r="K156" s="10"/>
      <c r="L156" s="22">
        <v>138</v>
      </c>
      <c r="M156" s="98" t="s">
        <v>1680</v>
      </c>
      <c r="N156" s="10" t="s">
        <v>1605</v>
      </c>
      <c r="O156" s="20">
        <v>5</v>
      </c>
      <c r="P156" s="20">
        <v>0</v>
      </c>
      <c r="Q156" s="20">
        <v>6</v>
      </c>
      <c r="R156" s="29">
        <v>0.46153846153846156</v>
      </c>
      <c r="S156" s="15" t="s">
        <v>1394</v>
      </c>
      <c r="T156" s="15" t="s">
        <v>1417</v>
      </c>
      <c r="U156" s="15" t="s">
        <v>1396</v>
      </c>
      <c r="V156" s="155">
        <v>1782273830</v>
      </c>
      <c r="W156" s="155" t="b">
        <v>1</v>
      </c>
      <c r="X156" s="10" t="s">
        <v>1</v>
      </c>
      <c r="Y156" s="10" t="b">
        <v>1</v>
      </c>
      <c r="Z156" s="12" t="b">
        <v>0</v>
      </c>
      <c r="AA156" s="14" t="s">
        <v>1</v>
      </c>
      <c r="AB156" s="157" t="b">
        <v>0</v>
      </c>
      <c r="AC156" s="20">
        <v>7</v>
      </c>
      <c r="AD156" s="14" t="s">
        <v>701</v>
      </c>
      <c r="AE156" s="158" t="b">
        <v>1</v>
      </c>
      <c r="AF156" s="158" t="b">
        <v>0</v>
      </c>
      <c r="AG156" s="14" t="s">
        <v>705</v>
      </c>
      <c r="AH156" s="14" t="s">
        <v>701</v>
      </c>
      <c r="AI156" s="14" t="s">
        <v>709</v>
      </c>
      <c r="AJ156" s="14" t="s">
        <v>739</v>
      </c>
      <c r="AK156" s="14" t="s">
        <v>725</v>
      </c>
      <c r="AL156" s="14" t="s">
        <v>735</v>
      </c>
      <c r="AM156" s="14" t="s">
        <v>717</v>
      </c>
      <c r="AN156" s="14" t="s">
        <v>677</v>
      </c>
      <c r="AO156" s="21" t="s">
        <v>689</v>
      </c>
    </row>
    <row r="157" spans="1:41" x14ac:dyDescent="0.35">
      <c r="A157" s="10">
        <v>40</v>
      </c>
      <c r="B157" s="10" t="b">
        <v>0</v>
      </c>
      <c r="C157" s="10" t="b">
        <v>1</v>
      </c>
      <c r="D157" s="10" t="b">
        <v>0</v>
      </c>
      <c r="E157" s="10">
        <v>31</v>
      </c>
      <c r="F157" s="10">
        <v>107</v>
      </c>
      <c r="G157" s="10">
        <v>5</v>
      </c>
      <c r="H157" s="10" t="b">
        <v>0</v>
      </c>
      <c r="I157" s="10" t="b">
        <v>0</v>
      </c>
      <c r="J157" s="10">
        <v>147</v>
      </c>
      <c r="K157" s="10"/>
      <c r="L157" s="22">
        <v>138</v>
      </c>
      <c r="M157" s="98" t="s">
        <v>1680</v>
      </c>
      <c r="N157" s="10" t="s">
        <v>1643</v>
      </c>
      <c r="O157" s="20">
        <v>4</v>
      </c>
      <c r="P157" s="20">
        <v>0</v>
      </c>
      <c r="Q157" s="20">
        <v>6</v>
      </c>
      <c r="R157" s="29">
        <v>0.46153846153846156</v>
      </c>
      <c r="S157" s="15" t="s">
        <v>1394</v>
      </c>
      <c r="T157" s="15" t="s">
        <v>1417</v>
      </c>
      <c r="U157" s="15" t="s">
        <v>1396</v>
      </c>
      <c r="V157" s="155">
        <v>1692709889</v>
      </c>
      <c r="W157" s="155" t="b">
        <v>1</v>
      </c>
      <c r="X157" s="10" t="s">
        <v>1</v>
      </c>
      <c r="Y157" s="10" t="b">
        <v>1</v>
      </c>
      <c r="Z157" s="12" t="b">
        <v>0</v>
      </c>
      <c r="AA157" s="14" t="s">
        <v>1</v>
      </c>
      <c r="AB157" s="157" t="b">
        <v>0</v>
      </c>
      <c r="AC157" s="20">
        <v>5</v>
      </c>
      <c r="AD157" s="14" t="s">
        <v>728</v>
      </c>
      <c r="AE157" s="158" t="b">
        <v>0</v>
      </c>
      <c r="AF157" s="158" t="b">
        <v>0</v>
      </c>
      <c r="AG157" s="14" t="s">
        <v>705</v>
      </c>
      <c r="AH157" s="14" t="s">
        <v>701</v>
      </c>
      <c r="AI157" s="14" t="s">
        <v>721</v>
      </c>
      <c r="AJ157" s="14" t="s">
        <v>739</v>
      </c>
      <c r="AK157" s="14" t="s">
        <v>725</v>
      </c>
      <c r="AL157" s="14" t="s">
        <v>735</v>
      </c>
      <c r="AM157" s="14" t="s">
        <v>717</v>
      </c>
      <c r="AN157" s="14" t="s">
        <v>677</v>
      </c>
      <c r="AO157" s="21" t="s">
        <v>689</v>
      </c>
    </row>
    <row r="158" spans="1:41" x14ac:dyDescent="0.35">
      <c r="A158" s="10">
        <v>43</v>
      </c>
      <c r="B158" s="10" t="b">
        <v>0</v>
      </c>
      <c r="C158" s="10" t="b">
        <v>0</v>
      </c>
      <c r="D158" s="10" t="b">
        <v>0</v>
      </c>
      <c r="E158" s="10">
        <v>31</v>
      </c>
      <c r="F158" s="10">
        <v>107</v>
      </c>
      <c r="G158" s="10">
        <v>1</v>
      </c>
      <c r="H158" s="10" t="b">
        <v>1</v>
      </c>
      <c r="I158" s="10" t="b">
        <v>0</v>
      </c>
      <c r="J158" s="10">
        <v>148</v>
      </c>
      <c r="K158" s="10"/>
      <c r="L158" s="22">
        <v>138</v>
      </c>
      <c r="M158" s="98" t="s">
        <v>1680</v>
      </c>
      <c r="N158" s="10" t="s">
        <v>1650</v>
      </c>
      <c r="O158" s="20">
        <v>4</v>
      </c>
      <c r="P158" s="20">
        <v>0</v>
      </c>
      <c r="Q158" s="20">
        <v>6</v>
      </c>
      <c r="R158" s="29">
        <v>0.46153846153846156</v>
      </c>
      <c r="S158" s="15" t="s">
        <v>1394</v>
      </c>
      <c r="T158" s="15" t="s">
        <v>1395</v>
      </c>
      <c r="U158" s="15" t="s">
        <v>1396</v>
      </c>
      <c r="V158" s="155">
        <v>1400750662</v>
      </c>
      <c r="W158" s="155" t="b">
        <v>1</v>
      </c>
      <c r="X158" s="10" t="s">
        <v>1</v>
      </c>
      <c r="Y158" s="10" t="b">
        <v>1</v>
      </c>
      <c r="Z158" s="12" t="b">
        <v>0</v>
      </c>
      <c r="AA158" s="14" t="s">
        <v>1</v>
      </c>
      <c r="AB158" s="157" t="b">
        <v>0</v>
      </c>
      <c r="AC158" s="20">
        <v>6</v>
      </c>
      <c r="AD158" s="14" t="s">
        <v>713</v>
      </c>
      <c r="AE158" s="158" t="b">
        <v>0</v>
      </c>
      <c r="AF158" s="158" t="b">
        <v>0</v>
      </c>
      <c r="AG158" s="14" t="s">
        <v>705</v>
      </c>
      <c r="AH158" s="14" t="s">
        <v>693</v>
      </c>
      <c r="AI158" s="14" t="s">
        <v>721</v>
      </c>
      <c r="AJ158" s="14" t="s">
        <v>739</v>
      </c>
      <c r="AK158" s="14" t="s">
        <v>725</v>
      </c>
      <c r="AL158" s="14" t="s">
        <v>673</v>
      </c>
      <c r="AM158" s="14" t="s">
        <v>717</v>
      </c>
      <c r="AN158" s="14" t="s">
        <v>677</v>
      </c>
      <c r="AO158" s="21" t="s">
        <v>689</v>
      </c>
    </row>
    <row r="159" spans="1:41" x14ac:dyDescent="0.35">
      <c r="A159" s="10">
        <v>72</v>
      </c>
      <c r="B159" s="10" t="b">
        <v>0</v>
      </c>
      <c r="C159" s="10" t="b">
        <v>0</v>
      </c>
      <c r="D159" s="10" t="b">
        <v>0</v>
      </c>
      <c r="E159" s="10">
        <v>106</v>
      </c>
      <c r="F159" s="10">
        <v>32</v>
      </c>
      <c r="G159" s="10">
        <v>2</v>
      </c>
      <c r="H159" s="10" t="b">
        <v>1</v>
      </c>
      <c r="I159" s="10" t="b">
        <v>0</v>
      </c>
      <c r="J159" s="10">
        <v>149</v>
      </c>
      <c r="K159" s="10"/>
      <c r="L159" s="22">
        <v>138</v>
      </c>
      <c r="M159" s="98" t="s">
        <v>1680</v>
      </c>
      <c r="N159" s="10" t="s">
        <v>1624</v>
      </c>
      <c r="O159" s="20">
        <v>5</v>
      </c>
      <c r="P159" s="20">
        <v>0</v>
      </c>
      <c r="Q159" s="20">
        <v>6</v>
      </c>
      <c r="R159" s="29">
        <v>0.46153846153846156</v>
      </c>
      <c r="S159" s="15" t="s">
        <v>1394</v>
      </c>
      <c r="T159" s="15" t="s">
        <v>1417</v>
      </c>
      <c r="U159" s="15" t="s">
        <v>1406</v>
      </c>
      <c r="V159" s="155">
        <v>1239687983</v>
      </c>
      <c r="W159" s="155" t="b">
        <v>1</v>
      </c>
      <c r="X159" s="10" t="s">
        <v>1</v>
      </c>
      <c r="Y159" s="10" t="b">
        <v>1</v>
      </c>
      <c r="Z159" s="12" t="b">
        <v>0</v>
      </c>
      <c r="AA159" s="14" t="s">
        <v>1</v>
      </c>
      <c r="AB159" s="157" t="b">
        <v>0</v>
      </c>
      <c r="AC159" s="20">
        <v>5</v>
      </c>
      <c r="AD159" s="14" t="s">
        <v>732</v>
      </c>
      <c r="AE159" s="158" t="b">
        <v>1</v>
      </c>
      <c r="AF159" s="158" t="b">
        <v>1</v>
      </c>
      <c r="AG159" s="14" t="s">
        <v>705</v>
      </c>
      <c r="AH159" s="14" t="s">
        <v>701</v>
      </c>
      <c r="AI159" s="14" t="s">
        <v>709</v>
      </c>
      <c r="AJ159" s="14" t="s">
        <v>739</v>
      </c>
      <c r="AK159" s="14" t="s">
        <v>725</v>
      </c>
      <c r="AL159" s="14" t="s">
        <v>673</v>
      </c>
      <c r="AM159" s="14" t="s">
        <v>732</v>
      </c>
      <c r="AN159" s="14" t="s">
        <v>677</v>
      </c>
      <c r="AO159" s="21" t="s">
        <v>689</v>
      </c>
    </row>
    <row r="160" spans="1:41" x14ac:dyDescent="0.35">
      <c r="A160" s="10">
        <v>110</v>
      </c>
      <c r="B160" s="10" t="b">
        <v>0</v>
      </c>
      <c r="C160" s="10" t="b">
        <v>0</v>
      </c>
      <c r="D160" s="10" t="b">
        <v>0</v>
      </c>
      <c r="E160" s="10">
        <v>154</v>
      </c>
      <c r="F160" s="10">
        <v>-16</v>
      </c>
      <c r="G160" s="10">
        <v>3</v>
      </c>
      <c r="H160" s="10" t="b">
        <v>1</v>
      </c>
      <c r="I160" s="10" t="b">
        <v>0</v>
      </c>
      <c r="J160" s="10">
        <v>150</v>
      </c>
      <c r="K160" s="10"/>
      <c r="L160" s="22">
        <v>138</v>
      </c>
      <c r="M160" s="98" t="s">
        <v>1682</v>
      </c>
      <c r="N160" s="10" t="s">
        <v>1620</v>
      </c>
      <c r="O160" s="20">
        <v>6</v>
      </c>
      <c r="P160" s="20">
        <v>0</v>
      </c>
      <c r="Q160" s="20">
        <v>6</v>
      </c>
      <c r="R160" s="29">
        <v>0.46153846153846156</v>
      </c>
      <c r="S160" s="15" t="s">
        <v>1394</v>
      </c>
      <c r="T160" s="15" t="s">
        <v>1417</v>
      </c>
      <c r="U160" s="15" t="s">
        <v>1396</v>
      </c>
      <c r="V160" s="155">
        <v>980554826</v>
      </c>
      <c r="W160" s="155" t="b">
        <v>1</v>
      </c>
      <c r="X160" s="10" t="s">
        <v>1</v>
      </c>
      <c r="Y160" s="10" t="b">
        <v>1</v>
      </c>
      <c r="Z160" s="12" t="b">
        <v>0</v>
      </c>
      <c r="AA160" s="14" t="s">
        <v>1</v>
      </c>
      <c r="AB160" s="157" t="b">
        <v>0</v>
      </c>
      <c r="AC160" s="20">
        <v>4</v>
      </c>
      <c r="AD160" s="14" t="s">
        <v>721</v>
      </c>
      <c r="AE160" s="158" t="b">
        <v>1</v>
      </c>
      <c r="AF160" s="158" t="b">
        <v>0</v>
      </c>
      <c r="AG160" s="14" t="s">
        <v>705</v>
      </c>
      <c r="AH160" s="14" t="s">
        <v>693</v>
      </c>
      <c r="AI160" s="14" t="s">
        <v>721</v>
      </c>
      <c r="AJ160" s="14" t="s">
        <v>739</v>
      </c>
      <c r="AK160" s="14" t="s">
        <v>697</v>
      </c>
      <c r="AL160" s="14" t="s">
        <v>735</v>
      </c>
      <c r="AM160" s="14" t="s">
        <v>717</v>
      </c>
      <c r="AN160" s="14" t="s">
        <v>677</v>
      </c>
      <c r="AO160" s="21" t="s">
        <v>689</v>
      </c>
    </row>
    <row r="161" spans="1:41" x14ac:dyDescent="0.35">
      <c r="A161" s="10">
        <v>31</v>
      </c>
      <c r="B161" s="10" t="b">
        <v>0</v>
      </c>
      <c r="C161" s="10" t="b">
        <v>0</v>
      </c>
      <c r="D161" s="10" t="b">
        <v>0</v>
      </c>
      <c r="E161" s="10">
        <v>106</v>
      </c>
      <c r="F161" s="10">
        <v>32</v>
      </c>
      <c r="G161" s="10">
        <v>4</v>
      </c>
      <c r="H161" s="10" t="b">
        <v>1</v>
      </c>
      <c r="I161" s="10" t="b">
        <v>0</v>
      </c>
      <c r="J161" s="10">
        <v>151</v>
      </c>
      <c r="K161" s="10"/>
      <c r="L161" s="22">
        <v>138</v>
      </c>
      <c r="M161" s="98" t="s">
        <v>1680</v>
      </c>
      <c r="N161" s="10" t="s">
        <v>1618</v>
      </c>
      <c r="O161" s="20">
        <v>5</v>
      </c>
      <c r="P161" s="20">
        <v>0</v>
      </c>
      <c r="Q161" s="20">
        <v>6</v>
      </c>
      <c r="R161" s="29">
        <v>0.46153846153846156</v>
      </c>
      <c r="S161" s="15" t="s">
        <v>1394</v>
      </c>
      <c r="T161" s="15" t="s">
        <v>1417</v>
      </c>
      <c r="U161" s="15" t="s">
        <v>1396</v>
      </c>
      <c r="V161" s="155">
        <v>967708775</v>
      </c>
      <c r="W161" s="155" t="b">
        <v>0</v>
      </c>
      <c r="X161" s="10" t="s">
        <v>1</v>
      </c>
      <c r="Y161" s="10" t="b">
        <v>1</v>
      </c>
      <c r="Z161" s="12" t="b">
        <v>0</v>
      </c>
      <c r="AA161" s="14" t="s">
        <v>1</v>
      </c>
      <c r="AB161" s="157" t="b">
        <v>0</v>
      </c>
      <c r="AC161" s="20">
        <v>6</v>
      </c>
      <c r="AD161" s="14" t="s">
        <v>721</v>
      </c>
      <c r="AE161" s="158" t="b">
        <v>0</v>
      </c>
      <c r="AF161" s="158" t="b">
        <v>0</v>
      </c>
      <c r="AG161" s="14" t="s">
        <v>705</v>
      </c>
      <c r="AH161" s="14" t="s">
        <v>701</v>
      </c>
      <c r="AI161" s="14" t="s">
        <v>709</v>
      </c>
      <c r="AJ161" s="14" t="s">
        <v>739</v>
      </c>
      <c r="AK161" s="14" t="s">
        <v>725</v>
      </c>
      <c r="AL161" s="14" t="s">
        <v>673</v>
      </c>
      <c r="AM161" s="14" t="s">
        <v>732</v>
      </c>
      <c r="AN161" s="14" t="s">
        <v>677</v>
      </c>
      <c r="AO161" s="21" t="s">
        <v>689</v>
      </c>
    </row>
    <row r="162" spans="1:41" x14ac:dyDescent="0.35">
      <c r="A162" s="10">
        <v>96</v>
      </c>
      <c r="B162" s="10" t="b">
        <v>0</v>
      </c>
      <c r="C162" s="10" t="b">
        <v>0</v>
      </c>
      <c r="D162" s="10" t="b">
        <v>0</v>
      </c>
      <c r="E162" s="10">
        <v>154</v>
      </c>
      <c r="F162" s="10">
        <v>-16</v>
      </c>
      <c r="G162" s="10">
        <v>5</v>
      </c>
      <c r="H162" s="10" t="b">
        <v>1</v>
      </c>
      <c r="I162" s="10" t="b">
        <v>0</v>
      </c>
      <c r="J162" s="10">
        <v>152</v>
      </c>
      <c r="K162" s="10"/>
      <c r="L162" s="22">
        <v>138</v>
      </c>
      <c r="M162" s="98" t="s">
        <v>1682</v>
      </c>
      <c r="N162" s="10" t="s">
        <v>1602</v>
      </c>
      <c r="O162" s="20">
        <v>6</v>
      </c>
      <c r="P162" s="20">
        <v>0</v>
      </c>
      <c r="Q162" s="20">
        <v>6</v>
      </c>
      <c r="R162" s="29">
        <v>0.46153846153846156</v>
      </c>
      <c r="S162" s="15" t="s">
        <v>1396</v>
      </c>
      <c r="T162" s="15" t="s">
        <v>1417</v>
      </c>
      <c r="U162" s="15" t="s">
        <v>1396</v>
      </c>
      <c r="V162" s="155">
        <v>889563547</v>
      </c>
      <c r="W162" s="155" t="b">
        <v>1</v>
      </c>
      <c r="X162" s="10" t="s">
        <v>1</v>
      </c>
      <c r="Y162" s="10" t="b">
        <v>1</v>
      </c>
      <c r="Z162" s="12" t="b">
        <v>0</v>
      </c>
      <c r="AA162" s="14" t="s">
        <v>1</v>
      </c>
      <c r="AB162" s="157" t="b">
        <v>0</v>
      </c>
      <c r="AC162" s="20">
        <v>5</v>
      </c>
      <c r="AD162" s="14" t="s">
        <v>697</v>
      </c>
      <c r="AE162" s="158" t="b">
        <v>1</v>
      </c>
      <c r="AF162" s="158" t="b">
        <v>1</v>
      </c>
      <c r="AG162" s="14" t="s">
        <v>705</v>
      </c>
      <c r="AH162" s="14" t="s">
        <v>701</v>
      </c>
      <c r="AI162" s="14" t="s">
        <v>709</v>
      </c>
      <c r="AJ162" s="14" t="s">
        <v>739</v>
      </c>
      <c r="AK162" s="14" t="s">
        <v>697</v>
      </c>
      <c r="AL162" s="14" t="s">
        <v>673</v>
      </c>
      <c r="AM162" s="14" t="s">
        <v>732</v>
      </c>
      <c r="AN162" s="14" t="s">
        <v>677</v>
      </c>
      <c r="AO162" s="21" t="s">
        <v>689</v>
      </c>
    </row>
    <row r="163" spans="1:41" x14ac:dyDescent="0.35">
      <c r="A163" s="10">
        <v>306</v>
      </c>
      <c r="B163" s="10" t="b">
        <v>0</v>
      </c>
      <c r="C163" s="10" t="b">
        <v>0</v>
      </c>
      <c r="D163" s="10" t="b">
        <v>0</v>
      </c>
      <c r="E163" s="10">
        <v>154</v>
      </c>
      <c r="F163" s="10">
        <v>-16</v>
      </c>
      <c r="G163" s="10">
        <v>1</v>
      </c>
      <c r="H163" s="10" t="b">
        <v>0</v>
      </c>
      <c r="I163" s="10" t="b">
        <v>0</v>
      </c>
      <c r="J163" s="10">
        <v>153</v>
      </c>
      <c r="K163" s="10"/>
      <c r="L163" s="22">
        <v>138</v>
      </c>
      <c r="M163" s="98" t="s">
        <v>1682</v>
      </c>
      <c r="N163" s="10" t="s">
        <v>1594</v>
      </c>
      <c r="O163" s="20">
        <v>6</v>
      </c>
      <c r="P163" s="20">
        <v>0</v>
      </c>
      <c r="Q163" s="20">
        <v>6</v>
      </c>
      <c r="R163" s="29">
        <v>0.46153846153846156</v>
      </c>
      <c r="S163" s="15" t="s">
        <v>1396</v>
      </c>
      <c r="T163" s="15" t="s">
        <v>1417</v>
      </c>
      <c r="U163" s="15" t="s">
        <v>1396</v>
      </c>
      <c r="V163" s="155">
        <v>864562585</v>
      </c>
      <c r="W163" s="155" t="b">
        <v>1</v>
      </c>
      <c r="X163" s="10" t="s">
        <v>1</v>
      </c>
      <c r="Y163" s="10" t="b">
        <v>1</v>
      </c>
      <c r="Z163" s="12" t="b">
        <v>0</v>
      </c>
      <c r="AA163" s="14" t="s">
        <v>1</v>
      </c>
      <c r="AB163" s="157" t="b">
        <v>0</v>
      </c>
      <c r="AC163" s="20">
        <v>6</v>
      </c>
      <c r="AD163" s="14" t="s">
        <v>701</v>
      </c>
      <c r="AE163" s="158" t="b">
        <v>1</v>
      </c>
      <c r="AF163" s="158" t="b">
        <v>0</v>
      </c>
      <c r="AG163" s="14" t="s">
        <v>705</v>
      </c>
      <c r="AH163" s="14" t="s">
        <v>701</v>
      </c>
      <c r="AI163" s="14" t="s">
        <v>709</v>
      </c>
      <c r="AJ163" s="14" t="s">
        <v>739</v>
      </c>
      <c r="AK163" s="14" t="s">
        <v>697</v>
      </c>
      <c r="AL163" s="14" t="s">
        <v>673</v>
      </c>
      <c r="AM163" s="14" t="s">
        <v>717</v>
      </c>
      <c r="AN163" s="14" t="s">
        <v>677</v>
      </c>
      <c r="AO163" s="21" t="s">
        <v>685</v>
      </c>
    </row>
    <row r="164" spans="1:41" x14ac:dyDescent="0.35">
      <c r="A164" s="10">
        <v>170</v>
      </c>
      <c r="B164" s="10" t="b">
        <v>0</v>
      </c>
      <c r="C164" s="10" t="b">
        <v>0</v>
      </c>
      <c r="D164" s="10" t="b">
        <v>0</v>
      </c>
      <c r="E164" s="10">
        <v>6</v>
      </c>
      <c r="F164" s="10">
        <v>132</v>
      </c>
      <c r="G164" s="10">
        <v>2</v>
      </c>
      <c r="H164" s="10" t="b">
        <v>0</v>
      </c>
      <c r="I164" s="10" t="b">
        <v>0</v>
      </c>
      <c r="J164" s="10">
        <v>154</v>
      </c>
      <c r="K164" s="10"/>
      <c r="L164" s="22">
        <v>138</v>
      </c>
      <c r="M164" s="98" t="s">
        <v>1680</v>
      </c>
      <c r="N164" s="10" t="s">
        <v>1649</v>
      </c>
      <c r="O164" s="20">
        <v>3</v>
      </c>
      <c r="P164" s="20">
        <v>0</v>
      </c>
      <c r="Q164" s="20">
        <v>6</v>
      </c>
      <c r="R164" s="29">
        <v>0.46153846153846156</v>
      </c>
      <c r="S164" s="15" t="s">
        <v>1394</v>
      </c>
      <c r="T164" s="15" t="s">
        <v>1395</v>
      </c>
      <c r="U164" s="15" t="s">
        <v>1396</v>
      </c>
      <c r="V164" s="155">
        <v>805887052</v>
      </c>
      <c r="W164" s="155" t="b">
        <v>1</v>
      </c>
      <c r="X164" s="10" t="s">
        <v>1</v>
      </c>
      <c r="Y164" s="10" t="b">
        <v>1</v>
      </c>
      <c r="Z164" s="12" t="b">
        <v>0</v>
      </c>
      <c r="AA164" s="14" t="s">
        <v>1</v>
      </c>
      <c r="AB164" s="157" t="b">
        <v>0</v>
      </c>
      <c r="AC164" s="20">
        <v>5</v>
      </c>
      <c r="AD164" s="14" t="s">
        <v>725</v>
      </c>
      <c r="AE164" s="158" t="b">
        <v>1</v>
      </c>
      <c r="AF164" s="158" t="b">
        <v>0</v>
      </c>
      <c r="AG164" s="14" t="s">
        <v>705</v>
      </c>
      <c r="AH164" s="14" t="s">
        <v>701</v>
      </c>
      <c r="AI164" s="14" t="s">
        <v>721</v>
      </c>
      <c r="AJ164" s="14" t="s">
        <v>739</v>
      </c>
      <c r="AK164" s="14" t="s">
        <v>725</v>
      </c>
      <c r="AL164" s="14" t="s">
        <v>673</v>
      </c>
      <c r="AM164" s="14" t="s">
        <v>717</v>
      </c>
      <c r="AN164" s="14" t="s">
        <v>677</v>
      </c>
      <c r="AO164" s="21" t="s">
        <v>689</v>
      </c>
    </row>
    <row r="165" spans="1:41" x14ac:dyDescent="0.35">
      <c r="A165" s="10">
        <v>186</v>
      </c>
      <c r="B165" s="10" t="b">
        <v>0</v>
      </c>
      <c r="C165" s="10" t="b">
        <v>0</v>
      </c>
      <c r="D165" s="10" t="b">
        <v>0</v>
      </c>
      <c r="E165" s="10">
        <v>106</v>
      </c>
      <c r="F165" s="10">
        <v>32</v>
      </c>
      <c r="G165" s="10">
        <v>3</v>
      </c>
      <c r="H165" s="10" t="b">
        <v>0</v>
      </c>
      <c r="I165" s="10" t="b">
        <v>0</v>
      </c>
      <c r="J165" s="10">
        <v>155</v>
      </c>
      <c r="K165" s="10"/>
      <c r="L165" s="22">
        <v>138</v>
      </c>
      <c r="M165" s="98" t="s">
        <v>1680</v>
      </c>
      <c r="N165" s="10" t="s">
        <v>1627</v>
      </c>
      <c r="O165" s="20">
        <v>5</v>
      </c>
      <c r="P165" s="20">
        <v>0</v>
      </c>
      <c r="Q165" s="20">
        <v>6</v>
      </c>
      <c r="R165" s="29">
        <v>0.46153846153846156</v>
      </c>
      <c r="S165" s="15" t="s">
        <v>1394</v>
      </c>
      <c r="T165" s="15" t="s">
        <v>1417</v>
      </c>
      <c r="U165" s="15" t="s">
        <v>1396</v>
      </c>
      <c r="V165" s="155">
        <v>768543709</v>
      </c>
      <c r="W165" s="155" t="b">
        <v>1</v>
      </c>
      <c r="X165" s="10" t="s">
        <v>1</v>
      </c>
      <c r="Y165" s="10" t="b">
        <v>1</v>
      </c>
      <c r="Z165" s="12" t="b">
        <v>0</v>
      </c>
      <c r="AA165" s="14" t="s">
        <v>1</v>
      </c>
      <c r="AB165" s="157" t="b">
        <v>0</v>
      </c>
      <c r="AC165" s="20">
        <v>6</v>
      </c>
      <c r="AD165" s="14" t="s">
        <v>728</v>
      </c>
      <c r="AE165" s="158" t="b">
        <v>0</v>
      </c>
      <c r="AF165" s="158" t="b">
        <v>0</v>
      </c>
      <c r="AG165" s="14" t="s">
        <v>705</v>
      </c>
      <c r="AH165" s="14" t="s">
        <v>701</v>
      </c>
      <c r="AI165" s="14" t="s">
        <v>709</v>
      </c>
      <c r="AJ165" s="14" t="s">
        <v>739</v>
      </c>
      <c r="AK165" s="14" t="s">
        <v>697</v>
      </c>
      <c r="AL165" s="14" t="s">
        <v>673</v>
      </c>
      <c r="AM165" s="14" t="s">
        <v>717</v>
      </c>
      <c r="AN165" s="14" t="s">
        <v>677</v>
      </c>
      <c r="AO165" s="21" t="s">
        <v>689</v>
      </c>
    </row>
    <row r="166" spans="1:41" x14ac:dyDescent="0.35">
      <c r="A166" s="10">
        <v>133</v>
      </c>
      <c r="B166" s="10" t="b">
        <v>0</v>
      </c>
      <c r="C166" s="10" t="b">
        <v>1</v>
      </c>
      <c r="D166" s="10" t="b">
        <v>0</v>
      </c>
      <c r="E166" s="10">
        <v>154</v>
      </c>
      <c r="F166" s="10">
        <v>-16</v>
      </c>
      <c r="G166" s="10">
        <v>4</v>
      </c>
      <c r="H166" s="10" t="b">
        <v>0</v>
      </c>
      <c r="I166" s="10" t="b">
        <v>0</v>
      </c>
      <c r="J166" s="10">
        <v>156</v>
      </c>
      <c r="K166" s="10"/>
      <c r="L166" s="22">
        <v>138</v>
      </c>
      <c r="M166" s="98" t="s">
        <v>1682</v>
      </c>
      <c r="N166" s="10" t="s">
        <v>1600</v>
      </c>
      <c r="O166" s="20">
        <v>6</v>
      </c>
      <c r="P166" s="20">
        <v>0</v>
      </c>
      <c r="Q166" s="20">
        <v>6</v>
      </c>
      <c r="R166" s="29">
        <v>0.46153846153846156</v>
      </c>
      <c r="S166" s="15" t="s">
        <v>1394</v>
      </c>
      <c r="T166" s="15" t="s">
        <v>1395</v>
      </c>
      <c r="U166" s="15" t="s">
        <v>1396</v>
      </c>
      <c r="V166" s="155">
        <v>761464306</v>
      </c>
      <c r="W166" s="155" t="b">
        <v>1</v>
      </c>
      <c r="X166" s="10" t="s">
        <v>1</v>
      </c>
      <c r="Y166" s="10" t="b">
        <v>1</v>
      </c>
      <c r="Z166" s="12" t="b">
        <v>0</v>
      </c>
      <c r="AA166" s="14" t="s">
        <v>1</v>
      </c>
      <c r="AB166" s="157" t="b">
        <v>0</v>
      </c>
      <c r="AC166" s="20">
        <v>5</v>
      </c>
      <c r="AD166" s="14" t="s">
        <v>705</v>
      </c>
      <c r="AE166" s="158" t="b">
        <v>1</v>
      </c>
      <c r="AF166" s="158" t="b">
        <v>1</v>
      </c>
      <c r="AG166" s="14" t="s">
        <v>705</v>
      </c>
      <c r="AH166" s="14" t="s">
        <v>701</v>
      </c>
      <c r="AI166" s="14" t="s">
        <v>709</v>
      </c>
      <c r="AJ166" s="14" t="s">
        <v>739</v>
      </c>
      <c r="AK166" s="14" t="s">
        <v>725</v>
      </c>
      <c r="AL166" s="14" t="s">
        <v>735</v>
      </c>
      <c r="AM166" s="14" t="s">
        <v>732</v>
      </c>
      <c r="AN166" s="14" t="s">
        <v>677</v>
      </c>
      <c r="AO166" s="21" t="s">
        <v>689</v>
      </c>
    </row>
    <row r="167" spans="1:41" x14ac:dyDescent="0.35">
      <c r="A167" s="10">
        <v>187</v>
      </c>
      <c r="B167" s="10" t="b">
        <v>0</v>
      </c>
      <c r="C167" s="10" t="b">
        <v>0</v>
      </c>
      <c r="D167" s="10" t="b">
        <v>0</v>
      </c>
      <c r="E167" s="10">
        <v>154</v>
      </c>
      <c r="F167" s="10">
        <v>-16</v>
      </c>
      <c r="G167" s="10">
        <v>5</v>
      </c>
      <c r="H167" s="10" t="b">
        <v>0</v>
      </c>
      <c r="I167" s="10" t="b">
        <v>0</v>
      </c>
      <c r="J167" s="10">
        <v>157</v>
      </c>
      <c r="K167" s="10"/>
      <c r="L167" s="22">
        <v>138</v>
      </c>
      <c r="M167" s="98" t="s">
        <v>1682</v>
      </c>
      <c r="N167" s="10" t="s">
        <v>1587</v>
      </c>
      <c r="O167" s="20">
        <v>6</v>
      </c>
      <c r="P167" s="20">
        <v>0</v>
      </c>
      <c r="Q167" s="20">
        <v>6</v>
      </c>
      <c r="R167" s="29">
        <v>0.46153846153846156</v>
      </c>
      <c r="S167" s="15" t="s">
        <v>1396</v>
      </c>
      <c r="T167" s="15" t="s">
        <v>1417</v>
      </c>
      <c r="U167" s="15" t="s">
        <v>1406</v>
      </c>
      <c r="V167" s="155">
        <v>612780951</v>
      </c>
      <c r="W167" s="155" t="b">
        <v>1</v>
      </c>
      <c r="X167" s="10" t="s">
        <v>1</v>
      </c>
      <c r="Y167" s="10" t="b">
        <v>1</v>
      </c>
      <c r="Z167" s="12" t="b">
        <v>0</v>
      </c>
      <c r="AA167" s="14" t="s">
        <v>1</v>
      </c>
      <c r="AB167" s="157" t="b">
        <v>0</v>
      </c>
      <c r="AC167" s="20">
        <v>5</v>
      </c>
      <c r="AD167" s="14" t="s">
        <v>732</v>
      </c>
      <c r="AE167" s="158" t="b">
        <v>1</v>
      </c>
      <c r="AF167" s="158" t="b">
        <v>1</v>
      </c>
      <c r="AG167" s="14" t="s">
        <v>705</v>
      </c>
      <c r="AH167" s="14" t="s">
        <v>701</v>
      </c>
      <c r="AI167" s="14" t="s">
        <v>721</v>
      </c>
      <c r="AJ167" s="14" t="s">
        <v>739</v>
      </c>
      <c r="AK167" s="14" t="s">
        <v>697</v>
      </c>
      <c r="AL167" s="14" t="s">
        <v>735</v>
      </c>
      <c r="AM167" s="14" t="s">
        <v>732</v>
      </c>
      <c r="AN167" s="14" t="s">
        <v>677</v>
      </c>
      <c r="AO167" s="21" t="s">
        <v>689</v>
      </c>
    </row>
    <row r="168" spans="1:41" x14ac:dyDescent="0.35">
      <c r="A168" s="10">
        <v>275</v>
      </c>
      <c r="B168" s="10" t="b">
        <v>0</v>
      </c>
      <c r="C168" s="10" t="b">
        <v>0</v>
      </c>
      <c r="D168" s="10" t="b">
        <v>0</v>
      </c>
      <c r="E168" s="10">
        <v>154</v>
      </c>
      <c r="F168" s="10">
        <v>-16</v>
      </c>
      <c r="G168" s="10">
        <v>1</v>
      </c>
      <c r="H168" s="10" t="b">
        <v>1</v>
      </c>
      <c r="I168" s="10" t="b">
        <v>0</v>
      </c>
      <c r="J168" s="10">
        <v>158</v>
      </c>
      <c r="K168" s="10"/>
      <c r="L168" s="22">
        <v>138</v>
      </c>
      <c r="M168" s="98" t="s">
        <v>1682</v>
      </c>
      <c r="N168" s="10" t="s">
        <v>1570</v>
      </c>
      <c r="O168" s="20">
        <v>6</v>
      </c>
      <c r="P168" s="20">
        <v>0</v>
      </c>
      <c r="Q168" s="20">
        <v>6</v>
      </c>
      <c r="R168" s="29">
        <v>0.46153846153846156</v>
      </c>
      <c r="S168" s="15" t="s">
        <v>1394</v>
      </c>
      <c r="T168" s="15" t="s">
        <v>1417</v>
      </c>
      <c r="U168" s="15" t="s">
        <v>1396</v>
      </c>
      <c r="V168" s="155">
        <v>528461107</v>
      </c>
      <c r="W168" s="155" t="b">
        <v>1</v>
      </c>
      <c r="X168" s="10" t="s">
        <v>1</v>
      </c>
      <c r="Y168" s="10" t="b">
        <v>1</v>
      </c>
      <c r="Z168" s="12" t="b">
        <v>0</v>
      </c>
      <c r="AA168" s="14" t="s">
        <v>1</v>
      </c>
      <c r="AB168" s="157" t="b">
        <v>0</v>
      </c>
      <c r="AC168" s="20">
        <v>5</v>
      </c>
      <c r="AD168" s="14" t="s">
        <v>713</v>
      </c>
      <c r="AE168" s="158" t="b">
        <v>0</v>
      </c>
      <c r="AF168" s="158" t="b">
        <v>0</v>
      </c>
      <c r="AG168" s="14" t="s">
        <v>705</v>
      </c>
      <c r="AH168" s="14" t="s">
        <v>693</v>
      </c>
      <c r="AI168" s="14" t="s">
        <v>709</v>
      </c>
      <c r="AJ168" s="14" t="s">
        <v>739</v>
      </c>
      <c r="AK168" s="14" t="s">
        <v>725</v>
      </c>
      <c r="AL168" s="14" t="s">
        <v>673</v>
      </c>
      <c r="AM168" s="14" t="s">
        <v>717</v>
      </c>
      <c r="AN168" s="14" t="s">
        <v>677</v>
      </c>
      <c r="AO168" s="21" t="s">
        <v>685</v>
      </c>
    </row>
    <row r="169" spans="1:41" x14ac:dyDescent="0.35">
      <c r="A169" s="10">
        <v>200</v>
      </c>
      <c r="B169" s="10" t="b">
        <v>0</v>
      </c>
      <c r="C169" s="10" t="b">
        <v>0</v>
      </c>
      <c r="D169" s="10" t="b">
        <v>0</v>
      </c>
      <c r="E169" s="10">
        <v>31</v>
      </c>
      <c r="F169" s="10">
        <v>107</v>
      </c>
      <c r="G169" s="10">
        <v>2</v>
      </c>
      <c r="H169" s="10" t="b">
        <v>1</v>
      </c>
      <c r="I169" s="10" t="b">
        <v>0</v>
      </c>
      <c r="J169" s="10">
        <v>159</v>
      </c>
      <c r="K169" s="10"/>
      <c r="L169" s="22">
        <v>138</v>
      </c>
      <c r="M169" s="98" t="s">
        <v>1680</v>
      </c>
      <c r="N169" s="10" t="s">
        <v>1615</v>
      </c>
      <c r="O169" s="20">
        <v>4</v>
      </c>
      <c r="P169" s="20">
        <v>0</v>
      </c>
      <c r="Q169" s="20">
        <v>6</v>
      </c>
      <c r="R169" s="29">
        <v>0.46153846153846156</v>
      </c>
      <c r="S169" s="15" t="s">
        <v>1394</v>
      </c>
      <c r="T169" s="15" t="s">
        <v>1395</v>
      </c>
      <c r="U169" s="15" t="s">
        <v>1396</v>
      </c>
      <c r="V169" s="155">
        <v>321984372</v>
      </c>
      <c r="W169" s="155" t="b">
        <v>1</v>
      </c>
      <c r="X169" s="10" t="s">
        <v>1</v>
      </c>
      <c r="Y169" s="10" t="b">
        <v>1</v>
      </c>
      <c r="Z169" s="12" t="b">
        <v>0</v>
      </c>
      <c r="AA169" s="14" t="s">
        <v>1</v>
      </c>
      <c r="AB169" s="157" t="b">
        <v>0</v>
      </c>
      <c r="AC169" s="20">
        <v>6</v>
      </c>
      <c r="AD169" s="14" t="s">
        <v>689</v>
      </c>
      <c r="AE169" s="158" t="b">
        <v>1</v>
      </c>
      <c r="AF169" s="158" t="b">
        <v>0</v>
      </c>
      <c r="AG169" s="14" t="s">
        <v>705</v>
      </c>
      <c r="AH169" s="14" t="s">
        <v>701</v>
      </c>
      <c r="AI169" s="14" t="s">
        <v>721</v>
      </c>
      <c r="AJ169" s="14" t="s">
        <v>739</v>
      </c>
      <c r="AK169" s="14" t="s">
        <v>725</v>
      </c>
      <c r="AL169" s="14" t="s">
        <v>673</v>
      </c>
      <c r="AM169" s="14" t="s">
        <v>732</v>
      </c>
      <c r="AN169" s="14" t="s">
        <v>677</v>
      </c>
      <c r="AO169" s="21" t="s">
        <v>689</v>
      </c>
    </row>
    <row r="170" spans="1:41" s="11" customFormat="1" x14ac:dyDescent="0.35">
      <c r="A170" s="10">
        <v>27</v>
      </c>
      <c r="B170" s="10" t="b">
        <v>0</v>
      </c>
      <c r="C170" s="10" t="b">
        <v>1</v>
      </c>
      <c r="D170" s="10" t="b">
        <v>0</v>
      </c>
      <c r="E170" s="10">
        <v>31</v>
      </c>
      <c r="F170" s="10">
        <v>107</v>
      </c>
      <c r="G170" s="10">
        <v>3</v>
      </c>
      <c r="H170" s="10" t="b">
        <v>1</v>
      </c>
      <c r="I170" s="10" t="b">
        <v>0</v>
      </c>
      <c r="J170" s="10">
        <v>160</v>
      </c>
      <c r="K170" s="10"/>
      <c r="L170" s="22">
        <v>138</v>
      </c>
      <c r="M170" s="98" t="s">
        <v>1680</v>
      </c>
      <c r="N170" s="10" t="s">
        <v>1623</v>
      </c>
      <c r="O170" s="20">
        <v>4</v>
      </c>
      <c r="P170" s="20">
        <v>0</v>
      </c>
      <c r="Q170" s="20">
        <v>6</v>
      </c>
      <c r="R170" s="29">
        <v>0.46153846153846156</v>
      </c>
      <c r="S170" s="15" t="s">
        <v>1394</v>
      </c>
      <c r="T170" s="15" t="s">
        <v>1417</v>
      </c>
      <c r="U170" s="15" t="s">
        <v>1396</v>
      </c>
      <c r="V170" s="155">
        <v>246848086</v>
      </c>
      <c r="W170" s="155" t="b">
        <v>1</v>
      </c>
      <c r="X170" s="10" t="s">
        <v>1</v>
      </c>
      <c r="Y170" s="10" t="b">
        <v>1</v>
      </c>
      <c r="Z170" s="12" t="b">
        <v>0</v>
      </c>
      <c r="AA170" s="14" t="s">
        <v>1</v>
      </c>
      <c r="AB170" s="157" t="b">
        <v>0</v>
      </c>
      <c r="AC170" s="20">
        <v>5</v>
      </c>
      <c r="AD170" s="14" t="s">
        <v>717</v>
      </c>
      <c r="AE170" s="158" t="b">
        <v>1</v>
      </c>
      <c r="AF170" s="158" t="b">
        <v>0</v>
      </c>
      <c r="AG170" s="14" t="s">
        <v>705</v>
      </c>
      <c r="AH170" s="14" t="s">
        <v>701</v>
      </c>
      <c r="AI170" s="14" t="s">
        <v>721</v>
      </c>
      <c r="AJ170" s="14" t="s">
        <v>739</v>
      </c>
      <c r="AK170" s="14" t="s">
        <v>725</v>
      </c>
      <c r="AL170" s="14" t="s">
        <v>735</v>
      </c>
      <c r="AM170" s="14" t="s">
        <v>717</v>
      </c>
      <c r="AN170" s="14" t="s">
        <v>677</v>
      </c>
      <c r="AO170" s="21" t="s">
        <v>689</v>
      </c>
    </row>
    <row r="171" spans="1:41" x14ac:dyDescent="0.35">
      <c r="A171" s="10">
        <v>276</v>
      </c>
      <c r="B171" s="10" t="b">
        <v>0</v>
      </c>
      <c r="C171" s="10" t="b">
        <v>0</v>
      </c>
      <c r="D171" s="10" t="b">
        <v>0</v>
      </c>
      <c r="E171" s="10">
        <v>106</v>
      </c>
      <c r="F171" s="10">
        <v>32</v>
      </c>
      <c r="G171" s="10">
        <v>4</v>
      </c>
      <c r="H171" s="10" t="b">
        <v>1</v>
      </c>
      <c r="I171" s="10" t="b">
        <v>0</v>
      </c>
      <c r="J171" s="10">
        <v>161</v>
      </c>
      <c r="K171" s="10"/>
      <c r="L171" s="22">
        <v>138</v>
      </c>
      <c r="M171" s="98" t="s">
        <v>1680</v>
      </c>
      <c r="N171" s="10" t="s">
        <v>1625</v>
      </c>
      <c r="O171" s="20">
        <v>5</v>
      </c>
      <c r="P171" s="20">
        <v>0</v>
      </c>
      <c r="Q171" s="20">
        <v>6</v>
      </c>
      <c r="R171" s="29">
        <v>0.46153846153846156</v>
      </c>
      <c r="S171" s="15" t="s">
        <v>1394</v>
      </c>
      <c r="T171" s="15" t="s">
        <v>1417</v>
      </c>
      <c r="U171" s="15" t="s">
        <v>1396</v>
      </c>
      <c r="V171" s="155">
        <v>107116974</v>
      </c>
      <c r="W171" s="155" t="b">
        <v>1</v>
      </c>
      <c r="X171" s="10" t="s">
        <v>1</v>
      </c>
      <c r="Y171" s="10" t="b">
        <v>1</v>
      </c>
      <c r="Z171" s="12" t="b">
        <v>0</v>
      </c>
      <c r="AA171" s="14" t="s">
        <v>1</v>
      </c>
      <c r="AB171" s="157" t="b">
        <v>0</v>
      </c>
      <c r="AC171" s="20">
        <v>5</v>
      </c>
      <c r="AD171" s="14" t="s">
        <v>721</v>
      </c>
      <c r="AE171" s="158" t="b">
        <v>1</v>
      </c>
      <c r="AF171" s="158" t="b">
        <v>0</v>
      </c>
      <c r="AG171" s="14" t="s">
        <v>705</v>
      </c>
      <c r="AH171" s="14" t="s">
        <v>693</v>
      </c>
      <c r="AI171" s="14" t="s">
        <v>721</v>
      </c>
      <c r="AJ171" s="14" t="s">
        <v>739</v>
      </c>
      <c r="AK171" s="14" t="s">
        <v>725</v>
      </c>
      <c r="AL171" s="14" t="s">
        <v>673</v>
      </c>
      <c r="AM171" s="14" t="s">
        <v>732</v>
      </c>
      <c r="AN171" s="14" t="s">
        <v>677</v>
      </c>
      <c r="AO171" s="21" t="s">
        <v>689</v>
      </c>
    </row>
    <row r="172" spans="1:41" x14ac:dyDescent="0.35">
      <c r="A172" s="10">
        <v>218</v>
      </c>
      <c r="B172" s="10" t="b">
        <v>0</v>
      </c>
      <c r="C172" s="10" t="b">
        <v>0</v>
      </c>
      <c r="D172" s="10" t="b">
        <v>0</v>
      </c>
      <c r="E172" s="10">
        <v>154</v>
      </c>
      <c r="F172" s="10">
        <v>8</v>
      </c>
      <c r="G172" s="10">
        <v>1</v>
      </c>
      <c r="H172" s="10" t="b">
        <v>0</v>
      </c>
      <c r="I172" s="10" t="b">
        <v>0</v>
      </c>
      <c r="J172" s="10">
        <v>162</v>
      </c>
      <c r="K172" s="10"/>
      <c r="L172" s="22">
        <v>162</v>
      </c>
      <c r="M172" s="98" t="s">
        <v>1</v>
      </c>
      <c r="N172" s="10" t="s">
        <v>1648</v>
      </c>
      <c r="O172" s="20">
        <v>5</v>
      </c>
      <c r="P172" s="20">
        <v>0</v>
      </c>
      <c r="Q172" s="20">
        <v>5</v>
      </c>
      <c r="R172" s="29">
        <v>0.38461538461538464</v>
      </c>
      <c r="S172" s="15" t="s">
        <v>1396</v>
      </c>
      <c r="T172" s="15" t="s">
        <v>1417</v>
      </c>
      <c r="U172" s="15" t="s">
        <v>1406</v>
      </c>
      <c r="V172" s="155">
        <v>2110764930</v>
      </c>
      <c r="W172" s="155" t="b">
        <v>1</v>
      </c>
      <c r="X172" s="10" t="s">
        <v>1</v>
      </c>
      <c r="Y172" s="10" t="b">
        <v>1</v>
      </c>
      <c r="Z172" s="12" t="b">
        <v>0</v>
      </c>
      <c r="AA172" s="14" t="s">
        <v>1</v>
      </c>
      <c r="AB172" s="157" t="b">
        <v>0</v>
      </c>
      <c r="AC172" s="20">
        <v>4</v>
      </c>
      <c r="AD172" s="14" t="s">
        <v>721</v>
      </c>
      <c r="AE172" s="158" t="b">
        <v>1</v>
      </c>
      <c r="AF172" s="158" t="b">
        <v>0</v>
      </c>
      <c r="AG172" s="14" t="s">
        <v>705</v>
      </c>
      <c r="AH172" s="14" t="s">
        <v>693</v>
      </c>
      <c r="AI172" s="14" t="s">
        <v>721</v>
      </c>
      <c r="AJ172" s="14" t="s">
        <v>739</v>
      </c>
      <c r="AK172" s="14" t="s">
        <v>725</v>
      </c>
      <c r="AL172" s="14" t="s">
        <v>735</v>
      </c>
      <c r="AM172" s="14" t="s">
        <v>717</v>
      </c>
      <c r="AN172" s="14" t="s">
        <v>677</v>
      </c>
      <c r="AO172" s="21" t="s">
        <v>689</v>
      </c>
    </row>
    <row r="173" spans="1:41" x14ac:dyDescent="0.35">
      <c r="A173" s="10">
        <v>190</v>
      </c>
      <c r="B173" s="10" t="b">
        <v>0</v>
      </c>
      <c r="C173" s="10" t="b">
        <v>0</v>
      </c>
      <c r="D173" s="10" t="b">
        <v>0</v>
      </c>
      <c r="E173" s="10">
        <v>154</v>
      </c>
      <c r="F173" s="10">
        <v>8</v>
      </c>
      <c r="G173" s="10">
        <v>2</v>
      </c>
      <c r="H173" s="10" t="b">
        <v>0</v>
      </c>
      <c r="I173" s="10" t="b">
        <v>0</v>
      </c>
      <c r="J173" s="10">
        <v>163</v>
      </c>
      <c r="K173" s="10"/>
      <c r="L173" s="22">
        <v>162</v>
      </c>
      <c r="M173" s="98" t="s">
        <v>1</v>
      </c>
      <c r="N173" s="10" t="s">
        <v>1641</v>
      </c>
      <c r="O173" s="20">
        <v>5</v>
      </c>
      <c r="P173" s="20">
        <v>0</v>
      </c>
      <c r="Q173" s="20">
        <v>5</v>
      </c>
      <c r="R173" s="29">
        <v>0.38461538461538464</v>
      </c>
      <c r="S173" s="15" t="s">
        <v>1394</v>
      </c>
      <c r="T173" s="15" t="s">
        <v>1417</v>
      </c>
      <c r="U173" s="15" t="s">
        <v>1396</v>
      </c>
      <c r="V173" s="155">
        <v>2102205529</v>
      </c>
      <c r="W173" s="155" t="b">
        <v>0</v>
      </c>
      <c r="X173" s="10" t="s">
        <v>1</v>
      </c>
      <c r="Y173" s="10" t="b">
        <v>1</v>
      </c>
      <c r="Z173" s="12" t="b">
        <v>0</v>
      </c>
      <c r="AA173" s="14" t="s">
        <v>1</v>
      </c>
      <c r="AB173" s="157" t="b">
        <v>0</v>
      </c>
      <c r="AC173" s="20">
        <v>5</v>
      </c>
      <c r="AD173" s="14" t="s">
        <v>701</v>
      </c>
      <c r="AE173" s="158" t="b">
        <v>1</v>
      </c>
      <c r="AF173" s="158" t="b">
        <v>0</v>
      </c>
      <c r="AG173" s="14" t="s">
        <v>705</v>
      </c>
      <c r="AH173" s="14" t="s">
        <v>701</v>
      </c>
      <c r="AI173" s="14" t="s">
        <v>709</v>
      </c>
      <c r="AJ173" s="14" t="s">
        <v>739</v>
      </c>
      <c r="AK173" s="14" t="s">
        <v>725</v>
      </c>
      <c r="AL173" s="14" t="s">
        <v>673</v>
      </c>
      <c r="AM173" s="14" t="s">
        <v>732</v>
      </c>
      <c r="AN173" s="14" t="s">
        <v>677</v>
      </c>
      <c r="AO173" s="21" t="s">
        <v>689</v>
      </c>
    </row>
    <row r="174" spans="1:41" x14ac:dyDescent="0.35">
      <c r="A174" s="10">
        <v>257</v>
      </c>
      <c r="B174" s="10" t="b">
        <v>0</v>
      </c>
      <c r="C174" s="10" t="b">
        <v>0</v>
      </c>
      <c r="D174" s="10" t="b">
        <v>0</v>
      </c>
      <c r="E174" s="10">
        <v>154</v>
      </c>
      <c r="F174" s="10">
        <v>8</v>
      </c>
      <c r="G174" s="10">
        <v>3</v>
      </c>
      <c r="H174" s="10" t="b">
        <v>0</v>
      </c>
      <c r="I174" s="10" t="b">
        <v>0</v>
      </c>
      <c r="J174" s="10">
        <v>164</v>
      </c>
      <c r="K174" s="10"/>
      <c r="L174" s="22">
        <v>162</v>
      </c>
      <c r="M174" s="98" t="s">
        <v>1</v>
      </c>
      <c r="N174" s="10" t="s">
        <v>1610</v>
      </c>
      <c r="O174" s="20">
        <v>5</v>
      </c>
      <c r="P174" s="20">
        <v>0</v>
      </c>
      <c r="Q174" s="20">
        <v>5</v>
      </c>
      <c r="R174" s="29">
        <v>0.38461538461538464</v>
      </c>
      <c r="S174" s="15" t="s">
        <v>1394</v>
      </c>
      <c r="T174" s="15" t="s">
        <v>1395</v>
      </c>
      <c r="U174" s="15" t="s">
        <v>1455</v>
      </c>
      <c r="V174" s="155">
        <v>2079385016</v>
      </c>
      <c r="W174" s="155" t="b">
        <v>1</v>
      </c>
      <c r="X174" s="10" t="s">
        <v>1</v>
      </c>
      <c r="Y174" s="10" t="b">
        <v>1</v>
      </c>
      <c r="Z174" s="12" t="b">
        <v>0</v>
      </c>
      <c r="AA174" s="14" t="s">
        <v>1</v>
      </c>
      <c r="AB174" s="157" t="b">
        <v>0</v>
      </c>
      <c r="AC174" s="20">
        <v>5</v>
      </c>
      <c r="AD174" s="14" t="s">
        <v>713</v>
      </c>
      <c r="AE174" s="158" t="b">
        <v>1</v>
      </c>
      <c r="AF174" s="158" t="b">
        <v>0</v>
      </c>
      <c r="AG174" s="14" t="s">
        <v>713</v>
      </c>
      <c r="AH174" s="14" t="s">
        <v>701</v>
      </c>
      <c r="AI174" s="14" t="s">
        <v>709</v>
      </c>
      <c r="AJ174" s="14" t="s">
        <v>739</v>
      </c>
      <c r="AK174" s="14" t="s">
        <v>697</v>
      </c>
      <c r="AL174" s="14" t="s">
        <v>673</v>
      </c>
      <c r="AM174" s="14" t="s">
        <v>732</v>
      </c>
      <c r="AN174" s="14" t="s">
        <v>677</v>
      </c>
      <c r="AO174" s="21" t="s">
        <v>689</v>
      </c>
    </row>
    <row r="175" spans="1:41" x14ac:dyDescent="0.35">
      <c r="A175" s="10">
        <v>320</v>
      </c>
      <c r="B175" s="10" t="b">
        <v>0</v>
      </c>
      <c r="C175" s="10" t="b">
        <v>0</v>
      </c>
      <c r="D175" s="10" t="b">
        <v>0</v>
      </c>
      <c r="E175" s="10">
        <v>154</v>
      </c>
      <c r="F175" s="10">
        <v>8</v>
      </c>
      <c r="G175" s="10">
        <v>4</v>
      </c>
      <c r="H175" s="10" t="b">
        <v>0</v>
      </c>
      <c r="I175" s="10" t="b">
        <v>0</v>
      </c>
      <c r="J175" s="10">
        <v>165</v>
      </c>
      <c r="K175" s="10"/>
      <c r="L175" s="22">
        <v>162</v>
      </c>
      <c r="M175" s="98" t="s">
        <v>1</v>
      </c>
      <c r="N175" s="10" t="s">
        <v>1639</v>
      </c>
      <c r="O175" s="20">
        <v>5</v>
      </c>
      <c r="P175" s="20">
        <v>0</v>
      </c>
      <c r="Q175" s="20">
        <v>5</v>
      </c>
      <c r="R175" s="29">
        <v>0.38461538461538464</v>
      </c>
      <c r="S175" s="15" t="s">
        <v>1394</v>
      </c>
      <c r="T175" s="15" t="s">
        <v>1</v>
      </c>
      <c r="U175" s="15" t="s">
        <v>1455</v>
      </c>
      <c r="V175" s="155">
        <v>2066567573</v>
      </c>
      <c r="W175" s="155" t="b">
        <v>0</v>
      </c>
      <c r="X175" s="10" t="s">
        <v>1</v>
      </c>
      <c r="Y175" s="10" t="b">
        <v>1</v>
      </c>
      <c r="Z175" s="12" t="b">
        <v>0</v>
      </c>
      <c r="AA175" s="14" t="s">
        <v>1</v>
      </c>
      <c r="AB175" s="157" t="b">
        <v>0</v>
      </c>
      <c r="AC175" s="20">
        <v>5</v>
      </c>
      <c r="AD175" s="14" t="s">
        <v>1</v>
      </c>
      <c r="AE175" s="158" t="b">
        <v>0</v>
      </c>
      <c r="AF175" s="158" t="b">
        <v>0</v>
      </c>
      <c r="AG175" s="14" t="s">
        <v>705</v>
      </c>
      <c r="AH175" s="14" t="s">
        <v>701</v>
      </c>
      <c r="AI175" s="14" t="s">
        <v>709</v>
      </c>
      <c r="AJ175" s="14" t="s">
        <v>739</v>
      </c>
      <c r="AK175" s="14" t="s">
        <v>725</v>
      </c>
      <c r="AL175" s="14" t="s">
        <v>673</v>
      </c>
      <c r="AM175" s="14" t="s">
        <v>732</v>
      </c>
      <c r="AN175" s="14" t="s">
        <v>677</v>
      </c>
      <c r="AO175" s="21" t="s">
        <v>689</v>
      </c>
    </row>
    <row r="176" spans="1:41" x14ac:dyDescent="0.35">
      <c r="A176" s="10">
        <v>166</v>
      </c>
      <c r="B176" s="10" t="b">
        <v>0</v>
      </c>
      <c r="C176" s="10" t="b">
        <v>0</v>
      </c>
      <c r="D176" s="10" t="b">
        <v>0</v>
      </c>
      <c r="E176" s="10">
        <v>154</v>
      </c>
      <c r="F176" s="10">
        <v>8</v>
      </c>
      <c r="G176" s="10">
        <v>5</v>
      </c>
      <c r="H176" s="10" t="b">
        <v>0</v>
      </c>
      <c r="I176" s="10" t="b">
        <v>0</v>
      </c>
      <c r="J176" s="10">
        <v>166</v>
      </c>
      <c r="K176" s="10"/>
      <c r="L176" s="22">
        <v>162</v>
      </c>
      <c r="M176" s="98" t="s">
        <v>1</v>
      </c>
      <c r="N176" s="10" t="s">
        <v>1640</v>
      </c>
      <c r="O176" s="20">
        <v>5</v>
      </c>
      <c r="P176" s="20">
        <v>0</v>
      </c>
      <c r="Q176" s="20">
        <v>5</v>
      </c>
      <c r="R176" s="29">
        <v>0.38461538461538464</v>
      </c>
      <c r="S176" s="15" t="s">
        <v>1394</v>
      </c>
      <c r="T176" s="15" t="s">
        <v>1395</v>
      </c>
      <c r="U176" s="15" t="s">
        <v>1406</v>
      </c>
      <c r="V176" s="155">
        <v>1797043375</v>
      </c>
      <c r="W176" s="155" t="b">
        <v>0</v>
      </c>
      <c r="X176" s="10" t="s">
        <v>1</v>
      </c>
      <c r="Y176" s="10" t="b">
        <v>1</v>
      </c>
      <c r="Z176" s="12" t="b">
        <v>0</v>
      </c>
      <c r="AA176" s="14" t="s">
        <v>1</v>
      </c>
      <c r="AB176" s="157" t="b">
        <v>0</v>
      </c>
      <c r="AC176" s="20">
        <v>5</v>
      </c>
      <c r="AD176" s="14" t="s">
        <v>705</v>
      </c>
      <c r="AE176" s="158" t="b">
        <v>1</v>
      </c>
      <c r="AF176" s="158" t="b">
        <v>1</v>
      </c>
      <c r="AG176" s="14" t="s">
        <v>705</v>
      </c>
      <c r="AH176" s="14" t="s">
        <v>701</v>
      </c>
      <c r="AI176" s="14" t="s">
        <v>709</v>
      </c>
      <c r="AJ176" s="14" t="s">
        <v>739</v>
      </c>
      <c r="AK176" s="14" t="s">
        <v>725</v>
      </c>
      <c r="AL176" s="14" t="s">
        <v>673</v>
      </c>
      <c r="AM176" s="14" t="s">
        <v>732</v>
      </c>
      <c r="AN176" s="14" t="s">
        <v>677</v>
      </c>
      <c r="AO176" s="21" t="s">
        <v>689</v>
      </c>
    </row>
    <row r="177" spans="1:41" x14ac:dyDescent="0.35">
      <c r="A177" s="10">
        <v>308</v>
      </c>
      <c r="B177" s="10" t="b">
        <v>0</v>
      </c>
      <c r="C177" s="10" t="b">
        <v>0</v>
      </c>
      <c r="D177" s="10" t="b">
        <v>0</v>
      </c>
      <c r="E177" s="10">
        <v>154</v>
      </c>
      <c r="F177" s="10">
        <v>8</v>
      </c>
      <c r="G177" s="10">
        <v>1</v>
      </c>
      <c r="H177" s="10" t="b">
        <v>1</v>
      </c>
      <c r="I177" s="10" t="b">
        <v>0</v>
      </c>
      <c r="J177" s="10">
        <v>167</v>
      </c>
      <c r="K177" s="10"/>
      <c r="L177" s="22">
        <v>162</v>
      </c>
      <c r="M177" s="98" t="s">
        <v>1</v>
      </c>
      <c r="N177" s="10" t="s">
        <v>1647</v>
      </c>
      <c r="O177" s="20">
        <v>5</v>
      </c>
      <c r="P177" s="20">
        <v>0</v>
      </c>
      <c r="Q177" s="20">
        <v>5</v>
      </c>
      <c r="R177" s="29">
        <v>0.38461538461538464</v>
      </c>
      <c r="S177" s="15" t="s">
        <v>1396</v>
      </c>
      <c r="T177" s="15" t="s">
        <v>1417</v>
      </c>
      <c r="U177" s="15" t="s">
        <v>1406</v>
      </c>
      <c r="V177" s="155">
        <v>1576390960</v>
      </c>
      <c r="W177" s="155" t="b">
        <v>1</v>
      </c>
      <c r="X177" s="10" t="s">
        <v>1</v>
      </c>
      <c r="Y177" s="10" t="b">
        <v>1</v>
      </c>
      <c r="Z177" s="12" t="b">
        <v>0</v>
      </c>
      <c r="AA177" s="14" t="s">
        <v>1</v>
      </c>
      <c r="AB177" s="157" t="b">
        <v>0</v>
      </c>
      <c r="AC177" s="20">
        <v>7</v>
      </c>
      <c r="AD177" s="14" t="s">
        <v>709</v>
      </c>
      <c r="AE177" s="158" t="b">
        <v>1</v>
      </c>
      <c r="AF177" s="158" t="b">
        <v>1</v>
      </c>
      <c r="AG177" s="14" t="s">
        <v>705</v>
      </c>
      <c r="AH177" s="14" t="s">
        <v>701</v>
      </c>
      <c r="AI177" s="14" t="s">
        <v>709</v>
      </c>
      <c r="AJ177" s="14" t="s">
        <v>739</v>
      </c>
      <c r="AK177" s="14" t="s">
        <v>697</v>
      </c>
      <c r="AL177" s="14" t="s">
        <v>673</v>
      </c>
      <c r="AM177" s="14" t="s">
        <v>717</v>
      </c>
      <c r="AN177" s="14" t="s">
        <v>677</v>
      </c>
      <c r="AO177" s="21" t="s">
        <v>689</v>
      </c>
    </row>
    <row r="178" spans="1:41" x14ac:dyDescent="0.35">
      <c r="A178" s="10">
        <v>185</v>
      </c>
      <c r="B178" s="10" t="b">
        <v>0</v>
      </c>
      <c r="C178" s="10" t="b">
        <v>0</v>
      </c>
      <c r="D178" s="10" t="b">
        <v>0</v>
      </c>
      <c r="E178" s="10">
        <v>106</v>
      </c>
      <c r="F178" s="10">
        <v>56</v>
      </c>
      <c r="G178" s="10">
        <v>2</v>
      </c>
      <c r="H178" s="10" t="b">
        <v>1</v>
      </c>
      <c r="I178" s="10" t="b">
        <v>0</v>
      </c>
      <c r="J178" s="10">
        <v>168</v>
      </c>
      <c r="K178" s="10"/>
      <c r="L178" s="22">
        <v>162</v>
      </c>
      <c r="M178" s="98" t="s">
        <v>1680</v>
      </c>
      <c r="N178" s="10" t="s">
        <v>1652</v>
      </c>
      <c r="O178" s="20">
        <v>4</v>
      </c>
      <c r="P178" s="20">
        <v>0</v>
      </c>
      <c r="Q178" s="20">
        <v>5</v>
      </c>
      <c r="R178" s="29">
        <v>0.38461538461538464</v>
      </c>
      <c r="S178" s="15" t="s">
        <v>1394</v>
      </c>
      <c r="T178" s="15" t="s">
        <v>1417</v>
      </c>
      <c r="U178" s="15" t="s">
        <v>1396</v>
      </c>
      <c r="V178" s="155">
        <v>1481879765</v>
      </c>
      <c r="W178" s="155" t="b">
        <v>1</v>
      </c>
      <c r="X178" s="10" t="s">
        <v>1</v>
      </c>
      <c r="Y178" s="10" t="b">
        <v>1</v>
      </c>
      <c r="Z178" s="12" t="b">
        <v>0</v>
      </c>
      <c r="AA178" s="14" t="s">
        <v>1</v>
      </c>
      <c r="AB178" s="157" t="b">
        <v>0</v>
      </c>
      <c r="AC178" s="20">
        <v>5</v>
      </c>
      <c r="AD178" s="14" t="s">
        <v>709</v>
      </c>
      <c r="AE178" s="158" t="b">
        <v>1</v>
      </c>
      <c r="AF178" s="158" t="b">
        <v>1</v>
      </c>
      <c r="AG178" s="14" t="s">
        <v>705</v>
      </c>
      <c r="AH178" s="14" t="s">
        <v>701</v>
      </c>
      <c r="AI178" s="14" t="s">
        <v>709</v>
      </c>
      <c r="AJ178" s="14" t="s">
        <v>739</v>
      </c>
      <c r="AK178" s="14" t="s">
        <v>725</v>
      </c>
      <c r="AL178" s="14" t="s">
        <v>673</v>
      </c>
      <c r="AM178" s="14" t="s">
        <v>717</v>
      </c>
      <c r="AN178" s="14" t="s">
        <v>677</v>
      </c>
      <c r="AO178" s="21" t="s">
        <v>689</v>
      </c>
    </row>
    <row r="179" spans="1:41" x14ac:dyDescent="0.35">
      <c r="A179" s="10">
        <v>62</v>
      </c>
      <c r="B179" s="10" t="b">
        <v>0</v>
      </c>
      <c r="C179" s="10" t="b">
        <v>0</v>
      </c>
      <c r="D179" s="10" t="b">
        <v>0</v>
      </c>
      <c r="E179" s="10">
        <v>154</v>
      </c>
      <c r="F179" s="10">
        <v>8</v>
      </c>
      <c r="G179" s="10">
        <v>3</v>
      </c>
      <c r="H179" s="10" t="b">
        <v>1</v>
      </c>
      <c r="I179" s="10" t="b">
        <v>0</v>
      </c>
      <c r="J179" s="10">
        <v>169</v>
      </c>
      <c r="K179" s="10"/>
      <c r="L179" s="22">
        <v>162</v>
      </c>
      <c r="M179" s="98" t="s">
        <v>1</v>
      </c>
      <c r="N179" s="10" t="s">
        <v>1614</v>
      </c>
      <c r="O179" s="20">
        <v>5</v>
      </c>
      <c r="P179" s="20">
        <v>0</v>
      </c>
      <c r="Q179" s="20">
        <v>5</v>
      </c>
      <c r="R179" s="29">
        <v>0.38461538461538464</v>
      </c>
      <c r="S179" s="15" t="s">
        <v>1396</v>
      </c>
      <c r="T179" s="15" t="s">
        <v>1395</v>
      </c>
      <c r="U179" s="15" t="s">
        <v>1396</v>
      </c>
      <c r="V179" s="155">
        <v>1104014191</v>
      </c>
      <c r="W179" s="155" t="b">
        <v>1</v>
      </c>
      <c r="X179" s="10" t="s">
        <v>1</v>
      </c>
      <c r="Y179" s="10" t="b">
        <v>1</v>
      </c>
      <c r="Z179" s="12" t="b">
        <v>0</v>
      </c>
      <c r="AA179" s="14" t="s">
        <v>1</v>
      </c>
      <c r="AB179" s="157" t="b">
        <v>0</v>
      </c>
      <c r="AC179" s="20">
        <v>5</v>
      </c>
      <c r="AD179" s="14" t="s">
        <v>697</v>
      </c>
      <c r="AE179" s="158" t="b">
        <v>1</v>
      </c>
      <c r="AF179" s="158" t="b">
        <v>1</v>
      </c>
      <c r="AG179" s="14" t="s">
        <v>713</v>
      </c>
      <c r="AH179" s="14" t="s">
        <v>701</v>
      </c>
      <c r="AI179" s="14" t="s">
        <v>709</v>
      </c>
      <c r="AJ179" s="14" t="s">
        <v>739</v>
      </c>
      <c r="AK179" s="14" t="s">
        <v>697</v>
      </c>
      <c r="AL179" s="14" t="s">
        <v>673</v>
      </c>
      <c r="AM179" s="14" t="s">
        <v>732</v>
      </c>
      <c r="AN179" s="14" t="s">
        <v>677</v>
      </c>
      <c r="AO179" s="21" t="s">
        <v>689</v>
      </c>
    </row>
    <row r="180" spans="1:41" x14ac:dyDescent="0.35">
      <c r="A180" s="10">
        <v>174</v>
      </c>
      <c r="B180" s="10" t="b">
        <v>0</v>
      </c>
      <c r="C180" s="10" t="b">
        <v>1</v>
      </c>
      <c r="D180" s="10" t="b">
        <v>0</v>
      </c>
      <c r="E180" s="10">
        <v>154</v>
      </c>
      <c r="F180" s="10">
        <v>8</v>
      </c>
      <c r="G180" s="10">
        <v>4</v>
      </c>
      <c r="H180" s="10" t="b">
        <v>1</v>
      </c>
      <c r="I180" s="10" t="b">
        <v>0</v>
      </c>
      <c r="J180" s="10">
        <v>170</v>
      </c>
      <c r="K180" s="10"/>
      <c r="L180" s="22">
        <v>162</v>
      </c>
      <c r="M180" s="98" t="s">
        <v>1</v>
      </c>
      <c r="N180" s="10" t="s">
        <v>1583</v>
      </c>
      <c r="O180" s="20">
        <v>5</v>
      </c>
      <c r="P180" s="20">
        <v>0</v>
      </c>
      <c r="Q180" s="20">
        <v>5</v>
      </c>
      <c r="R180" s="29">
        <v>0.38461538461538464</v>
      </c>
      <c r="S180" s="15" t="s">
        <v>1394</v>
      </c>
      <c r="T180" s="15" t="s">
        <v>1395</v>
      </c>
      <c r="U180" s="15" t="s">
        <v>1406</v>
      </c>
      <c r="V180" s="155">
        <v>1068682430</v>
      </c>
      <c r="W180" s="155" t="b">
        <v>1</v>
      </c>
      <c r="X180" s="10" t="s">
        <v>1</v>
      </c>
      <c r="Y180" s="10" t="b">
        <v>1</v>
      </c>
      <c r="Z180" s="12" t="b">
        <v>0</v>
      </c>
      <c r="AA180" s="14" t="s">
        <v>1</v>
      </c>
      <c r="AB180" s="157" t="b">
        <v>0</v>
      </c>
      <c r="AC180" s="20">
        <v>6</v>
      </c>
      <c r="AD180" s="14" t="s">
        <v>713</v>
      </c>
      <c r="AE180" s="158" t="b">
        <v>0</v>
      </c>
      <c r="AF180" s="158" t="b">
        <v>0</v>
      </c>
      <c r="AG180" s="14" t="s">
        <v>705</v>
      </c>
      <c r="AH180" s="14" t="s">
        <v>701</v>
      </c>
      <c r="AI180" s="14" t="s">
        <v>709</v>
      </c>
      <c r="AJ180" s="14" t="s">
        <v>739</v>
      </c>
      <c r="AK180" s="14" t="s">
        <v>725</v>
      </c>
      <c r="AL180" s="14" t="s">
        <v>673</v>
      </c>
      <c r="AM180" s="14" t="s">
        <v>732</v>
      </c>
      <c r="AN180" s="14" t="s">
        <v>677</v>
      </c>
      <c r="AO180" s="21" t="s">
        <v>689</v>
      </c>
    </row>
    <row r="181" spans="1:41" s="11" customFormat="1" x14ac:dyDescent="0.35">
      <c r="A181" s="10">
        <v>121</v>
      </c>
      <c r="B181" s="10" t="b">
        <v>0</v>
      </c>
      <c r="C181" s="10" t="b">
        <v>1</v>
      </c>
      <c r="D181" s="10" t="b">
        <v>0</v>
      </c>
      <c r="E181" s="10">
        <v>154</v>
      </c>
      <c r="F181" s="10">
        <v>8</v>
      </c>
      <c r="G181" s="10">
        <v>5</v>
      </c>
      <c r="H181" s="10" t="b">
        <v>1</v>
      </c>
      <c r="I181" s="10" t="b">
        <v>0</v>
      </c>
      <c r="J181" s="10">
        <v>171</v>
      </c>
      <c r="K181" s="10"/>
      <c r="L181" s="22">
        <v>162</v>
      </c>
      <c r="M181" s="98" t="s">
        <v>1</v>
      </c>
      <c r="N181" s="10" t="s">
        <v>1632</v>
      </c>
      <c r="O181" s="20">
        <v>5</v>
      </c>
      <c r="P181" s="20">
        <v>0</v>
      </c>
      <c r="Q181" s="20">
        <v>5</v>
      </c>
      <c r="R181" s="29">
        <v>0.38461538461538464</v>
      </c>
      <c r="S181" s="15" t="s">
        <v>1394</v>
      </c>
      <c r="T181" s="15" t="s">
        <v>1395</v>
      </c>
      <c r="U181" s="15" t="s">
        <v>1396</v>
      </c>
      <c r="V181" s="155">
        <v>849397905</v>
      </c>
      <c r="W181" s="155" t="b">
        <v>0</v>
      </c>
      <c r="X181" s="10" t="s">
        <v>1</v>
      </c>
      <c r="Y181" s="10" t="b">
        <v>1</v>
      </c>
      <c r="Z181" s="12" t="b">
        <v>0</v>
      </c>
      <c r="AA181" s="14" t="s">
        <v>1</v>
      </c>
      <c r="AB181" s="157" t="b">
        <v>0</v>
      </c>
      <c r="AC181" s="20">
        <v>5</v>
      </c>
      <c r="AD181" s="14" t="s">
        <v>728</v>
      </c>
      <c r="AE181" s="158" t="b">
        <v>0</v>
      </c>
      <c r="AF181" s="158" t="b">
        <v>0</v>
      </c>
      <c r="AG181" s="14" t="s">
        <v>705</v>
      </c>
      <c r="AH181" s="14" t="s">
        <v>701</v>
      </c>
      <c r="AI181" s="14" t="s">
        <v>709</v>
      </c>
      <c r="AJ181" s="14" t="s">
        <v>739</v>
      </c>
      <c r="AK181" s="14" t="s">
        <v>725</v>
      </c>
      <c r="AL181" s="14" t="s">
        <v>673</v>
      </c>
      <c r="AM181" s="14" t="s">
        <v>732</v>
      </c>
      <c r="AN181" s="14" t="s">
        <v>677</v>
      </c>
      <c r="AO181" s="21" t="s">
        <v>689</v>
      </c>
    </row>
    <row r="182" spans="1:41" x14ac:dyDescent="0.35">
      <c r="A182" s="6">
        <v>263</v>
      </c>
      <c r="B182" s="10" t="b">
        <v>0</v>
      </c>
      <c r="C182" s="10" t="b">
        <v>0</v>
      </c>
      <c r="D182" s="10" t="b">
        <v>0</v>
      </c>
      <c r="E182" s="10">
        <v>154</v>
      </c>
      <c r="F182" s="10">
        <v>8</v>
      </c>
      <c r="G182" s="10">
        <v>1</v>
      </c>
      <c r="H182" s="10" t="b">
        <v>0</v>
      </c>
      <c r="I182" s="10" t="b">
        <v>0</v>
      </c>
      <c r="J182" s="10">
        <v>172</v>
      </c>
      <c r="K182" s="10"/>
      <c r="L182" s="22">
        <v>162</v>
      </c>
      <c r="M182" s="98" t="s">
        <v>1</v>
      </c>
      <c r="N182" s="10" t="s">
        <v>1644</v>
      </c>
      <c r="O182" s="20">
        <v>5</v>
      </c>
      <c r="P182" s="20">
        <v>0</v>
      </c>
      <c r="Q182" s="20">
        <v>5</v>
      </c>
      <c r="R182" s="29">
        <v>0.38461538461538464</v>
      </c>
      <c r="S182" s="15" t="s">
        <v>1394</v>
      </c>
      <c r="T182" s="15" t="s">
        <v>1417</v>
      </c>
      <c r="U182" s="15" t="s">
        <v>1406</v>
      </c>
      <c r="V182" s="155">
        <v>682823836</v>
      </c>
      <c r="W182" s="155" t="b">
        <v>1</v>
      </c>
      <c r="X182" s="10" t="s">
        <v>1</v>
      </c>
      <c r="Y182" s="10" t="b">
        <v>1</v>
      </c>
      <c r="Z182" s="12" t="b">
        <v>0</v>
      </c>
      <c r="AA182" s="14" t="s">
        <v>1</v>
      </c>
      <c r="AB182" s="157" t="b">
        <v>0</v>
      </c>
      <c r="AC182" s="20">
        <v>5</v>
      </c>
      <c r="AD182" s="14" t="s">
        <v>728</v>
      </c>
      <c r="AE182" s="158" t="b">
        <v>0</v>
      </c>
      <c r="AF182" s="158" t="b">
        <v>0</v>
      </c>
      <c r="AG182" s="14" t="s">
        <v>705</v>
      </c>
      <c r="AH182" s="14" t="s">
        <v>701</v>
      </c>
      <c r="AI182" s="14" t="s">
        <v>709</v>
      </c>
      <c r="AJ182" s="14" t="s">
        <v>739</v>
      </c>
      <c r="AK182" s="14" t="s">
        <v>725</v>
      </c>
      <c r="AL182" s="14" t="s">
        <v>735</v>
      </c>
      <c r="AM182" s="14" t="s">
        <v>717</v>
      </c>
      <c r="AN182" s="14" t="s">
        <v>677</v>
      </c>
      <c r="AO182" s="21" t="s">
        <v>689</v>
      </c>
    </row>
    <row r="183" spans="1:41" x14ac:dyDescent="0.35">
      <c r="A183" s="6">
        <v>152</v>
      </c>
      <c r="B183" s="10" t="b">
        <v>0</v>
      </c>
      <c r="C183" s="10" t="b">
        <v>0</v>
      </c>
      <c r="D183" s="10" t="b">
        <v>0</v>
      </c>
      <c r="E183" s="10">
        <v>154</v>
      </c>
      <c r="F183" s="10">
        <v>8</v>
      </c>
      <c r="G183" s="10">
        <v>2</v>
      </c>
      <c r="H183" s="10" t="b">
        <v>0</v>
      </c>
      <c r="I183" s="10" t="b">
        <v>0</v>
      </c>
      <c r="J183" s="10">
        <v>173</v>
      </c>
      <c r="K183" s="10"/>
      <c r="L183" s="22">
        <v>162</v>
      </c>
      <c r="M183" s="98" t="s">
        <v>1</v>
      </c>
      <c r="N183" s="10" t="s">
        <v>1616</v>
      </c>
      <c r="O183" s="20">
        <v>5</v>
      </c>
      <c r="P183" s="20">
        <v>0</v>
      </c>
      <c r="Q183" s="20">
        <v>5</v>
      </c>
      <c r="R183" s="29">
        <v>0.38461538461538464</v>
      </c>
      <c r="S183" s="15" t="s">
        <v>1394</v>
      </c>
      <c r="T183" s="15" t="s">
        <v>1417</v>
      </c>
      <c r="U183" s="15" t="s">
        <v>1396</v>
      </c>
      <c r="V183" s="155">
        <v>607054795</v>
      </c>
      <c r="W183" s="155" t="b">
        <v>1</v>
      </c>
      <c r="X183" s="10" t="s">
        <v>1</v>
      </c>
      <c r="Y183" s="10" t="b">
        <v>1</v>
      </c>
      <c r="Z183" s="12" t="b">
        <v>0</v>
      </c>
      <c r="AA183" s="14" t="s">
        <v>1</v>
      </c>
      <c r="AB183" s="157" t="b">
        <v>0</v>
      </c>
      <c r="AC183" s="20">
        <v>6</v>
      </c>
      <c r="AD183" s="14" t="s">
        <v>697</v>
      </c>
      <c r="AE183" s="158" t="b">
        <v>1</v>
      </c>
      <c r="AF183" s="158" t="b">
        <v>1</v>
      </c>
      <c r="AG183" s="14" t="s">
        <v>713</v>
      </c>
      <c r="AH183" s="14" t="s">
        <v>701</v>
      </c>
      <c r="AI183" s="14" t="s">
        <v>709</v>
      </c>
      <c r="AJ183" s="14" t="s">
        <v>739</v>
      </c>
      <c r="AK183" s="14" t="s">
        <v>697</v>
      </c>
      <c r="AL183" s="14" t="s">
        <v>673</v>
      </c>
      <c r="AM183" s="14" t="s">
        <v>732</v>
      </c>
      <c r="AN183" s="14" t="s">
        <v>677</v>
      </c>
      <c r="AO183" s="21" t="s">
        <v>689</v>
      </c>
    </row>
    <row r="184" spans="1:41" x14ac:dyDescent="0.35">
      <c r="A184" s="6">
        <v>21</v>
      </c>
      <c r="B184" s="10" t="b">
        <v>0</v>
      </c>
      <c r="C184" s="10" t="b">
        <v>0</v>
      </c>
      <c r="D184" s="10" t="b">
        <v>0</v>
      </c>
      <c r="E184" s="10">
        <v>154</v>
      </c>
      <c r="F184" s="10">
        <v>8</v>
      </c>
      <c r="G184" s="10">
        <v>3</v>
      </c>
      <c r="H184" s="10" t="b">
        <v>0</v>
      </c>
      <c r="I184" s="10" t="b">
        <v>0</v>
      </c>
      <c r="J184" s="10">
        <v>174</v>
      </c>
      <c r="K184" s="10"/>
      <c r="L184" s="22">
        <v>162</v>
      </c>
      <c r="M184" s="98" t="s">
        <v>1</v>
      </c>
      <c r="N184" s="10" t="s">
        <v>1601</v>
      </c>
      <c r="O184" s="20">
        <v>5</v>
      </c>
      <c r="P184" s="20">
        <v>0</v>
      </c>
      <c r="Q184" s="20">
        <v>5</v>
      </c>
      <c r="R184" s="29">
        <v>0.38461538461538464</v>
      </c>
      <c r="S184" s="15" t="s">
        <v>1394</v>
      </c>
      <c r="T184" s="15" t="s">
        <v>1417</v>
      </c>
      <c r="U184" s="15" t="s">
        <v>1396</v>
      </c>
      <c r="V184" s="155">
        <v>404200372</v>
      </c>
      <c r="W184" s="155" t="b">
        <v>1</v>
      </c>
      <c r="X184" s="10" t="s">
        <v>1</v>
      </c>
      <c r="Y184" s="10" t="b">
        <v>1</v>
      </c>
      <c r="Z184" s="12" t="b">
        <v>0</v>
      </c>
      <c r="AA184" s="14" t="s">
        <v>1</v>
      </c>
      <c r="AB184" s="157" t="b">
        <v>0</v>
      </c>
      <c r="AC184" s="20">
        <v>5</v>
      </c>
      <c r="AD184" s="14" t="s">
        <v>725</v>
      </c>
      <c r="AE184" s="158" t="b">
        <v>0</v>
      </c>
      <c r="AF184" s="158" t="b">
        <v>0</v>
      </c>
      <c r="AG184" s="14" t="s">
        <v>705</v>
      </c>
      <c r="AH184" s="14" t="s">
        <v>701</v>
      </c>
      <c r="AI184" s="14" t="s">
        <v>709</v>
      </c>
      <c r="AJ184" s="14" t="s">
        <v>739</v>
      </c>
      <c r="AK184" s="14" t="s">
        <v>697</v>
      </c>
      <c r="AL184" s="14" t="s">
        <v>673</v>
      </c>
      <c r="AM184" s="14" t="s">
        <v>717</v>
      </c>
      <c r="AN184" s="14" t="s">
        <v>677</v>
      </c>
      <c r="AO184" s="21" t="s">
        <v>689</v>
      </c>
    </row>
    <row r="185" spans="1:41" x14ac:dyDescent="0.35">
      <c r="A185" s="6">
        <v>303</v>
      </c>
      <c r="B185" s="10" t="b">
        <v>0</v>
      </c>
      <c r="C185" s="10" t="b">
        <v>0</v>
      </c>
      <c r="D185" s="10" t="b">
        <v>0</v>
      </c>
      <c r="E185" s="10">
        <v>106</v>
      </c>
      <c r="F185" s="10">
        <v>56</v>
      </c>
      <c r="G185" s="10">
        <v>4</v>
      </c>
      <c r="H185" s="10" t="b">
        <v>0</v>
      </c>
      <c r="I185" s="10" t="b">
        <v>0</v>
      </c>
      <c r="J185" s="10">
        <v>175</v>
      </c>
      <c r="K185" s="10"/>
      <c r="L185" s="22">
        <v>162</v>
      </c>
      <c r="M185" s="98" t="s">
        <v>1680</v>
      </c>
      <c r="N185" s="10" t="s">
        <v>1630</v>
      </c>
      <c r="O185" s="20">
        <v>4</v>
      </c>
      <c r="P185" s="20">
        <v>0</v>
      </c>
      <c r="Q185" s="20">
        <v>5</v>
      </c>
      <c r="R185" s="29">
        <v>0.38461538461538464</v>
      </c>
      <c r="S185" s="15" t="s">
        <v>1396</v>
      </c>
      <c r="T185" s="15" t="s">
        <v>1395</v>
      </c>
      <c r="U185" s="15" t="s">
        <v>1396</v>
      </c>
      <c r="V185" s="155">
        <v>320828796</v>
      </c>
      <c r="W185" s="155" t="b">
        <v>1</v>
      </c>
      <c r="X185" s="10" t="s">
        <v>1</v>
      </c>
      <c r="Y185" s="10" t="b">
        <v>1</v>
      </c>
      <c r="Z185" s="12" t="b">
        <v>0</v>
      </c>
      <c r="AA185" s="14" t="s">
        <v>1</v>
      </c>
      <c r="AB185" s="157" t="b">
        <v>0</v>
      </c>
      <c r="AC185" s="20">
        <v>5</v>
      </c>
      <c r="AD185" s="14" t="s">
        <v>721</v>
      </c>
      <c r="AE185" s="158" t="b">
        <v>1</v>
      </c>
      <c r="AF185" s="158" t="b">
        <v>0</v>
      </c>
      <c r="AG185" s="14" t="s">
        <v>713</v>
      </c>
      <c r="AH185" s="14" t="s">
        <v>701</v>
      </c>
      <c r="AI185" s="14" t="s">
        <v>721</v>
      </c>
      <c r="AJ185" s="14" t="s">
        <v>739</v>
      </c>
      <c r="AK185" s="14" t="s">
        <v>697</v>
      </c>
      <c r="AL185" s="14" t="s">
        <v>735</v>
      </c>
      <c r="AM185" s="14" t="s">
        <v>717</v>
      </c>
      <c r="AN185" s="14" t="s">
        <v>677</v>
      </c>
      <c r="AO185" s="21" t="s">
        <v>689</v>
      </c>
    </row>
    <row r="186" spans="1:41" x14ac:dyDescent="0.35">
      <c r="A186" s="6">
        <v>205</v>
      </c>
      <c r="B186" s="10" t="b">
        <v>0</v>
      </c>
      <c r="C186" s="10" t="b">
        <v>1</v>
      </c>
      <c r="D186" s="10" t="b">
        <v>0</v>
      </c>
      <c r="E186" s="10">
        <v>154</v>
      </c>
      <c r="F186" s="10">
        <v>8</v>
      </c>
      <c r="G186" s="10">
        <v>5</v>
      </c>
      <c r="H186" s="10" t="b">
        <v>0</v>
      </c>
      <c r="I186" s="10" t="b">
        <v>0</v>
      </c>
      <c r="J186" s="10">
        <v>176</v>
      </c>
      <c r="K186" s="10"/>
      <c r="L186" s="22">
        <v>162</v>
      </c>
      <c r="M186" s="98" t="s">
        <v>1</v>
      </c>
      <c r="N186" s="10" t="s">
        <v>1626</v>
      </c>
      <c r="O186" s="20">
        <v>5</v>
      </c>
      <c r="P186" s="20">
        <v>0</v>
      </c>
      <c r="Q186" s="20">
        <v>5</v>
      </c>
      <c r="R186" s="29">
        <v>0.38461538461538464</v>
      </c>
      <c r="S186" s="15" t="s">
        <v>1394</v>
      </c>
      <c r="T186" s="15" t="s">
        <v>1395</v>
      </c>
      <c r="U186" s="15" t="s">
        <v>1396</v>
      </c>
      <c r="V186" s="155">
        <v>315626256</v>
      </c>
      <c r="W186" s="155" t="b">
        <v>1</v>
      </c>
      <c r="X186" s="10" t="s">
        <v>1</v>
      </c>
      <c r="Y186" s="10" t="b">
        <v>1</v>
      </c>
      <c r="Z186" s="12" t="b">
        <v>0</v>
      </c>
      <c r="AA186" s="14" t="s">
        <v>1</v>
      </c>
      <c r="AB186" s="157" t="b">
        <v>0</v>
      </c>
      <c r="AC186" s="20">
        <v>6</v>
      </c>
      <c r="AD186" s="14" t="s">
        <v>701</v>
      </c>
      <c r="AE186" s="158" t="b">
        <v>1</v>
      </c>
      <c r="AF186" s="158" t="b">
        <v>0</v>
      </c>
      <c r="AG186" s="14" t="s">
        <v>705</v>
      </c>
      <c r="AH186" s="14" t="s">
        <v>701</v>
      </c>
      <c r="AI186" s="14" t="s">
        <v>721</v>
      </c>
      <c r="AJ186" s="14" t="s">
        <v>739</v>
      </c>
      <c r="AK186" s="14" t="s">
        <v>697</v>
      </c>
      <c r="AL186" s="14" t="s">
        <v>673</v>
      </c>
      <c r="AM186" s="14" t="s">
        <v>732</v>
      </c>
      <c r="AN186" s="14" t="s">
        <v>677</v>
      </c>
      <c r="AO186" s="21" t="s">
        <v>689</v>
      </c>
    </row>
    <row r="187" spans="1:41" x14ac:dyDescent="0.35">
      <c r="A187" s="6">
        <v>169</v>
      </c>
      <c r="B187" s="10" t="b">
        <v>0</v>
      </c>
      <c r="C187" s="10" t="b">
        <v>0</v>
      </c>
      <c r="D187" s="10">
        <v>0</v>
      </c>
      <c r="E187" s="10">
        <v>0</v>
      </c>
      <c r="F187" s="10">
        <v>162</v>
      </c>
      <c r="G187" s="10">
        <v>1</v>
      </c>
      <c r="H187" s="10" t="b">
        <v>1</v>
      </c>
      <c r="I187" s="10" t="b">
        <v>0</v>
      </c>
      <c r="J187" s="10">
        <v>177</v>
      </c>
      <c r="K187" s="10"/>
      <c r="L187" s="22">
        <v>162</v>
      </c>
      <c r="M187" s="98" t="s">
        <v>1680</v>
      </c>
      <c r="N187" s="10" t="s">
        <v>1553</v>
      </c>
      <c r="O187" s="20">
        <v>5</v>
      </c>
      <c r="P187" s="20">
        <v>0</v>
      </c>
      <c r="Q187" s="20">
        <v>5</v>
      </c>
      <c r="R187" s="29">
        <v>0.55555555555555558</v>
      </c>
      <c r="S187" s="15" t="s">
        <v>1394</v>
      </c>
      <c r="T187" s="15" t="s">
        <v>1417</v>
      </c>
      <c r="U187" s="15" t="s">
        <v>1406</v>
      </c>
      <c r="V187" s="155">
        <v>223187660</v>
      </c>
      <c r="W187" s="155" t="b">
        <v>1</v>
      </c>
      <c r="X187" s="10" t="s">
        <v>1</v>
      </c>
      <c r="Y187" s="10" t="b">
        <v>1</v>
      </c>
      <c r="Z187" s="12" t="b">
        <v>0</v>
      </c>
      <c r="AA187" s="14" t="s">
        <v>1</v>
      </c>
      <c r="AB187" s="157" t="b">
        <v>0</v>
      </c>
      <c r="AC187" s="20">
        <v>5</v>
      </c>
      <c r="AD187" s="14" t="s">
        <v>728</v>
      </c>
      <c r="AE187" s="158" t="b">
        <v>0</v>
      </c>
      <c r="AF187" s="158" t="b">
        <v>0</v>
      </c>
      <c r="AG187" s="14" t="s">
        <v>713</v>
      </c>
      <c r="AH187" s="14" t="s">
        <v>701</v>
      </c>
      <c r="AI187" s="14" t="s">
        <v>721</v>
      </c>
      <c r="AJ187" s="14" t="s">
        <v>739</v>
      </c>
      <c r="AK187" s="14" t="s">
        <v>697</v>
      </c>
      <c r="AL187" s="14" t="s">
        <v>735</v>
      </c>
      <c r="AM187" s="14" t="s">
        <v>717</v>
      </c>
      <c r="AN187" s="14" t="s">
        <v>677</v>
      </c>
      <c r="AO187" s="21" t="s">
        <v>685</v>
      </c>
    </row>
    <row r="188" spans="1:41" x14ac:dyDescent="0.35">
      <c r="A188" s="6">
        <v>228</v>
      </c>
      <c r="B188" s="10" t="b">
        <v>0</v>
      </c>
      <c r="C188" s="10" t="b">
        <v>0</v>
      </c>
      <c r="D188" s="10" t="b">
        <v>0</v>
      </c>
      <c r="E188" s="10">
        <v>154</v>
      </c>
      <c r="F188" s="10">
        <v>8</v>
      </c>
      <c r="G188" s="10">
        <v>2</v>
      </c>
      <c r="H188" s="10" t="b">
        <v>1</v>
      </c>
      <c r="I188" s="10" t="b">
        <v>0</v>
      </c>
      <c r="J188" s="10">
        <v>178</v>
      </c>
      <c r="K188" s="10"/>
      <c r="L188" s="22">
        <v>162</v>
      </c>
      <c r="M188" s="98" t="s">
        <v>1</v>
      </c>
      <c r="N188" s="10" t="s">
        <v>1638</v>
      </c>
      <c r="O188" s="20">
        <v>5</v>
      </c>
      <c r="P188" s="20">
        <v>0</v>
      </c>
      <c r="Q188" s="20">
        <v>5</v>
      </c>
      <c r="R188" s="29">
        <v>0.38461538461538464</v>
      </c>
      <c r="S188" s="15" t="s">
        <v>1</v>
      </c>
      <c r="T188" s="15" t="s">
        <v>1</v>
      </c>
      <c r="U188" s="15" t="s">
        <v>1</v>
      </c>
      <c r="V188" s="155">
        <v>121840948</v>
      </c>
      <c r="W188" s="155" t="b">
        <v>0</v>
      </c>
      <c r="X188" s="10" t="s">
        <v>1</v>
      </c>
      <c r="Y188" s="10" t="b">
        <v>1</v>
      </c>
      <c r="Z188" s="12" t="b">
        <v>0</v>
      </c>
      <c r="AA188" s="14" t="s">
        <v>1</v>
      </c>
      <c r="AB188" s="157" t="b">
        <v>0</v>
      </c>
      <c r="AC188" s="20">
        <v>5</v>
      </c>
      <c r="AD188" s="14" t="s">
        <v>1</v>
      </c>
      <c r="AE188" s="158" t="b">
        <v>0</v>
      </c>
      <c r="AF188" s="158" t="b">
        <v>0</v>
      </c>
      <c r="AG188" s="14" t="s">
        <v>705</v>
      </c>
      <c r="AH188" s="14" t="s">
        <v>701</v>
      </c>
      <c r="AI188" s="14" t="s">
        <v>709</v>
      </c>
      <c r="AJ188" s="14" t="s">
        <v>739</v>
      </c>
      <c r="AK188" s="14" t="s">
        <v>725</v>
      </c>
      <c r="AL188" s="14" t="s">
        <v>673</v>
      </c>
      <c r="AM188" s="14" t="s">
        <v>732</v>
      </c>
      <c r="AN188" s="14" t="s">
        <v>677</v>
      </c>
      <c r="AO188" s="21" t="s">
        <v>689</v>
      </c>
    </row>
    <row r="189" spans="1:41" x14ac:dyDescent="0.35">
      <c r="A189" s="6">
        <v>293</v>
      </c>
      <c r="B189" s="10" t="b">
        <v>0</v>
      </c>
      <c r="C189" s="10" t="b">
        <v>0</v>
      </c>
      <c r="D189" s="10" t="b">
        <v>0</v>
      </c>
      <c r="E189" s="10">
        <v>106</v>
      </c>
      <c r="F189" s="10">
        <v>56</v>
      </c>
      <c r="G189" s="10">
        <v>3</v>
      </c>
      <c r="H189" s="10" t="b">
        <v>1</v>
      </c>
      <c r="I189" s="10" t="b">
        <v>0</v>
      </c>
      <c r="J189" s="10">
        <v>179</v>
      </c>
      <c r="K189" s="10"/>
      <c r="L189" s="22">
        <v>162</v>
      </c>
      <c r="M189" s="98" t="s">
        <v>1680</v>
      </c>
      <c r="N189" s="10" t="s">
        <v>1654</v>
      </c>
      <c r="O189" s="20">
        <v>4</v>
      </c>
      <c r="P189" s="20">
        <v>0</v>
      </c>
      <c r="Q189" s="20">
        <v>5</v>
      </c>
      <c r="R189" s="29">
        <v>0.38461538461538464</v>
      </c>
      <c r="S189" s="15" t="s">
        <v>1394</v>
      </c>
      <c r="T189" s="15" t="s">
        <v>1395</v>
      </c>
      <c r="U189" s="15" t="s">
        <v>1406</v>
      </c>
      <c r="V189" s="155">
        <v>46978207</v>
      </c>
      <c r="W189" s="155" t="b">
        <v>1</v>
      </c>
      <c r="X189" s="10" t="s">
        <v>1</v>
      </c>
      <c r="Y189" s="10" t="b">
        <v>1</v>
      </c>
      <c r="Z189" s="12" t="b">
        <v>0</v>
      </c>
      <c r="AA189" s="14" t="s">
        <v>1</v>
      </c>
      <c r="AB189" s="157" t="b">
        <v>0</v>
      </c>
      <c r="AC189" s="20">
        <v>6</v>
      </c>
      <c r="AD189" s="14" t="s">
        <v>681</v>
      </c>
      <c r="AE189" s="158" t="b">
        <v>0</v>
      </c>
      <c r="AF189" s="158" t="b">
        <v>0</v>
      </c>
      <c r="AG189" s="14" t="s">
        <v>705</v>
      </c>
      <c r="AH189" s="14" t="s">
        <v>701</v>
      </c>
      <c r="AI189" s="14" t="s">
        <v>709</v>
      </c>
      <c r="AJ189" s="14" t="s">
        <v>739</v>
      </c>
      <c r="AK189" s="14" t="s">
        <v>725</v>
      </c>
      <c r="AL189" s="14" t="s">
        <v>673</v>
      </c>
      <c r="AM189" s="14" t="s">
        <v>717</v>
      </c>
      <c r="AN189" s="14" t="s">
        <v>677</v>
      </c>
      <c r="AO189" s="21" t="s">
        <v>689</v>
      </c>
    </row>
    <row r="190" spans="1:41" x14ac:dyDescent="0.35">
      <c r="A190" s="6">
        <v>315</v>
      </c>
      <c r="B190" s="10" t="b">
        <v>0</v>
      </c>
      <c r="C190" s="10" t="b">
        <v>0</v>
      </c>
      <c r="D190" s="10" t="b">
        <v>0</v>
      </c>
      <c r="E190" s="10">
        <v>154</v>
      </c>
      <c r="F190" s="10">
        <v>26</v>
      </c>
      <c r="G190" s="10">
        <v>1</v>
      </c>
      <c r="H190" s="10" t="b">
        <v>0</v>
      </c>
      <c r="I190" s="10" t="b">
        <v>0</v>
      </c>
      <c r="J190" s="10">
        <v>180</v>
      </c>
      <c r="K190" s="10"/>
      <c r="L190" s="22">
        <v>180</v>
      </c>
      <c r="M190" s="98" t="s">
        <v>1680</v>
      </c>
      <c r="N190" s="10" t="s">
        <v>1645</v>
      </c>
      <c r="O190" s="20">
        <v>4</v>
      </c>
      <c r="P190" s="20">
        <v>0</v>
      </c>
      <c r="Q190" s="20">
        <v>4</v>
      </c>
      <c r="R190" s="29">
        <v>0.30769230769230771</v>
      </c>
      <c r="S190" s="15" t="s">
        <v>1396</v>
      </c>
      <c r="T190" s="15" t="s">
        <v>1417</v>
      </c>
      <c r="U190" s="15" t="s">
        <v>1455</v>
      </c>
      <c r="V190" s="155">
        <v>1791719641</v>
      </c>
      <c r="W190" s="155" t="b">
        <v>1</v>
      </c>
      <c r="X190" s="10" t="s">
        <v>1</v>
      </c>
      <c r="Y190" s="10" t="b">
        <v>1</v>
      </c>
      <c r="Z190" s="12" t="b">
        <v>0</v>
      </c>
      <c r="AA190" s="14" t="s">
        <v>1</v>
      </c>
      <c r="AB190" s="157" t="b">
        <v>0</v>
      </c>
      <c r="AC190" s="20">
        <v>5</v>
      </c>
      <c r="AD190" s="14" t="s">
        <v>713</v>
      </c>
      <c r="AE190" s="158" t="b">
        <v>1</v>
      </c>
      <c r="AF190" s="158" t="b">
        <v>0</v>
      </c>
      <c r="AG190" s="14" t="s">
        <v>713</v>
      </c>
      <c r="AH190" s="14" t="s">
        <v>701</v>
      </c>
      <c r="AI190" s="14" t="s">
        <v>709</v>
      </c>
      <c r="AJ190" s="14" t="s">
        <v>739</v>
      </c>
      <c r="AK190" s="14" t="s">
        <v>725</v>
      </c>
      <c r="AL190" s="14" t="s">
        <v>673</v>
      </c>
      <c r="AM190" s="14" t="s">
        <v>732</v>
      </c>
      <c r="AN190" s="14" t="s">
        <v>677</v>
      </c>
      <c r="AO190" s="21" t="s">
        <v>689</v>
      </c>
    </row>
    <row r="191" spans="1:41" x14ac:dyDescent="0.35">
      <c r="A191" s="6">
        <v>81</v>
      </c>
      <c r="B191" s="10" t="b">
        <v>0</v>
      </c>
      <c r="C191" s="10" t="b">
        <v>0</v>
      </c>
      <c r="D191" s="10" t="b">
        <v>0</v>
      </c>
      <c r="E191" s="10">
        <v>154</v>
      </c>
      <c r="F191" s="10">
        <v>26</v>
      </c>
      <c r="G191" s="10">
        <v>2</v>
      </c>
      <c r="H191" s="10" t="b">
        <v>0</v>
      </c>
      <c r="I191" s="10" t="b">
        <v>0</v>
      </c>
      <c r="J191" s="10">
        <v>181</v>
      </c>
      <c r="K191" s="10"/>
      <c r="L191" s="22">
        <v>180</v>
      </c>
      <c r="M191" s="98" t="s">
        <v>1680</v>
      </c>
      <c r="N191" s="10" t="s">
        <v>1608</v>
      </c>
      <c r="O191" s="20">
        <v>4</v>
      </c>
      <c r="P191" s="20">
        <v>0</v>
      </c>
      <c r="Q191" s="20">
        <v>4</v>
      </c>
      <c r="R191" s="29">
        <v>0.30769230769230771</v>
      </c>
      <c r="S191" s="15" t="s">
        <v>1396</v>
      </c>
      <c r="T191" s="15" t="s">
        <v>1417</v>
      </c>
      <c r="U191" s="15" t="s">
        <v>1406</v>
      </c>
      <c r="V191" s="155">
        <v>1607896998</v>
      </c>
      <c r="W191" s="155" t="b">
        <v>1</v>
      </c>
      <c r="X191" s="10" t="s">
        <v>1</v>
      </c>
      <c r="Y191" s="10" t="b">
        <v>1</v>
      </c>
      <c r="Z191" s="12" t="b">
        <v>0</v>
      </c>
      <c r="AA191" s="14" t="s">
        <v>1</v>
      </c>
      <c r="AB191" s="157" t="b">
        <v>0</v>
      </c>
      <c r="AC191" s="20">
        <v>5</v>
      </c>
      <c r="AD191" s="14" t="s">
        <v>721</v>
      </c>
      <c r="AE191" s="158" t="b">
        <v>1</v>
      </c>
      <c r="AF191" s="158" t="b">
        <v>0</v>
      </c>
      <c r="AG191" s="14" t="s">
        <v>713</v>
      </c>
      <c r="AH191" s="14" t="s">
        <v>701</v>
      </c>
      <c r="AI191" s="14" t="s">
        <v>721</v>
      </c>
      <c r="AJ191" s="14" t="s">
        <v>739</v>
      </c>
      <c r="AK191" s="14" t="s">
        <v>725</v>
      </c>
      <c r="AL191" s="14" t="s">
        <v>735</v>
      </c>
      <c r="AM191" s="14" t="s">
        <v>717</v>
      </c>
      <c r="AN191" s="14" t="s">
        <v>677</v>
      </c>
      <c r="AO191" s="21" t="s">
        <v>685</v>
      </c>
    </row>
    <row r="192" spans="1:41" x14ac:dyDescent="0.35">
      <c r="A192" s="6">
        <v>151</v>
      </c>
      <c r="B192" s="10" t="b">
        <v>0</v>
      </c>
      <c r="C192" s="10" t="b">
        <v>0</v>
      </c>
      <c r="D192" s="10" t="b">
        <v>0</v>
      </c>
      <c r="E192" s="10">
        <v>154</v>
      </c>
      <c r="F192" s="10">
        <v>26</v>
      </c>
      <c r="G192" s="10">
        <v>3</v>
      </c>
      <c r="H192" s="10" t="b">
        <v>0</v>
      </c>
      <c r="I192" s="10" t="b">
        <v>0</v>
      </c>
      <c r="J192" s="10">
        <v>182</v>
      </c>
      <c r="K192" s="10"/>
      <c r="L192" s="22">
        <v>180</v>
      </c>
      <c r="M192" s="98" t="s">
        <v>1680</v>
      </c>
      <c r="N192" s="10" t="s">
        <v>1655</v>
      </c>
      <c r="O192" s="20">
        <v>4</v>
      </c>
      <c r="P192" s="20">
        <v>0</v>
      </c>
      <c r="Q192" s="20">
        <v>4</v>
      </c>
      <c r="R192" s="29">
        <v>0.30769230769230771</v>
      </c>
      <c r="S192" s="15" t="s">
        <v>1396</v>
      </c>
      <c r="T192" s="15" t="s">
        <v>1395</v>
      </c>
      <c r="U192" s="15" t="s">
        <v>1396</v>
      </c>
      <c r="V192" s="155">
        <v>1397955240</v>
      </c>
      <c r="W192" s="155" t="b">
        <v>1</v>
      </c>
      <c r="X192" s="10" t="s">
        <v>1</v>
      </c>
      <c r="Y192" s="10" t="b">
        <v>1</v>
      </c>
      <c r="Z192" s="12" t="b">
        <v>0</v>
      </c>
      <c r="AA192" s="14" t="s">
        <v>1</v>
      </c>
      <c r="AB192" s="157" t="b">
        <v>0</v>
      </c>
      <c r="AC192" s="20">
        <v>5</v>
      </c>
      <c r="AD192" s="14" t="s">
        <v>689</v>
      </c>
      <c r="AE192" s="158" t="b">
        <v>1</v>
      </c>
      <c r="AF192" s="158" t="b">
        <v>0</v>
      </c>
      <c r="AG192" s="14" t="s">
        <v>705</v>
      </c>
      <c r="AH192" s="14" t="s">
        <v>701</v>
      </c>
      <c r="AI192" s="14" t="s">
        <v>709</v>
      </c>
      <c r="AJ192" s="14" t="s">
        <v>739</v>
      </c>
      <c r="AK192" s="14" t="s">
        <v>725</v>
      </c>
      <c r="AL192" s="14" t="s">
        <v>673</v>
      </c>
      <c r="AM192" s="14" t="s">
        <v>717</v>
      </c>
      <c r="AN192" s="14" t="s">
        <v>677</v>
      </c>
      <c r="AO192" s="21" t="s">
        <v>689</v>
      </c>
    </row>
    <row r="193" spans="1:41" x14ac:dyDescent="0.35">
      <c r="A193" s="6">
        <v>212</v>
      </c>
      <c r="B193" s="10" t="b">
        <v>0</v>
      </c>
      <c r="C193" s="10" t="b">
        <v>1</v>
      </c>
      <c r="D193" s="10" t="b">
        <v>0</v>
      </c>
      <c r="E193" s="10">
        <v>154</v>
      </c>
      <c r="F193" s="10">
        <v>26</v>
      </c>
      <c r="G193" s="10">
        <v>4</v>
      </c>
      <c r="H193" s="10" t="b">
        <v>0</v>
      </c>
      <c r="I193" s="10" t="b">
        <v>0</v>
      </c>
      <c r="J193" s="10">
        <v>183</v>
      </c>
      <c r="K193" s="10"/>
      <c r="L193" s="22">
        <v>180</v>
      </c>
      <c r="M193" s="98" t="s">
        <v>1680</v>
      </c>
      <c r="N193" s="10" t="s">
        <v>1629</v>
      </c>
      <c r="O193" s="20">
        <v>4</v>
      </c>
      <c r="P193" s="20">
        <v>0</v>
      </c>
      <c r="Q193" s="20">
        <v>4</v>
      </c>
      <c r="R193" s="29">
        <v>0.30769230769230771</v>
      </c>
      <c r="S193" s="15" t="s">
        <v>1396</v>
      </c>
      <c r="T193" s="15" t="s">
        <v>1395</v>
      </c>
      <c r="U193" s="15" t="s">
        <v>1396</v>
      </c>
      <c r="V193" s="155">
        <v>1203069087</v>
      </c>
      <c r="W193" s="155" t="b">
        <v>1</v>
      </c>
      <c r="X193" s="10" t="s">
        <v>1</v>
      </c>
      <c r="Y193" s="10" t="b">
        <v>1</v>
      </c>
      <c r="Z193" s="12" t="b">
        <v>0</v>
      </c>
      <c r="AA193" s="14" t="s">
        <v>1</v>
      </c>
      <c r="AB193" s="157" t="b">
        <v>0</v>
      </c>
      <c r="AC193" s="20">
        <v>7</v>
      </c>
      <c r="AD193" s="14" t="s">
        <v>721</v>
      </c>
      <c r="AE193" s="158" t="b">
        <v>1</v>
      </c>
      <c r="AF193" s="158" t="b">
        <v>0</v>
      </c>
      <c r="AG193" s="14" t="s">
        <v>713</v>
      </c>
      <c r="AH193" s="14" t="s">
        <v>701</v>
      </c>
      <c r="AI193" s="14" t="s">
        <v>721</v>
      </c>
      <c r="AJ193" s="14" t="s">
        <v>739</v>
      </c>
      <c r="AK193" s="14" t="s">
        <v>697</v>
      </c>
      <c r="AL193" s="14" t="s">
        <v>673</v>
      </c>
      <c r="AM193" s="14" t="s">
        <v>732</v>
      </c>
      <c r="AN193" s="14" t="s">
        <v>677</v>
      </c>
      <c r="AO193" s="21" t="s">
        <v>689</v>
      </c>
    </row>
    <row r="194" spans="1:41" x14ac:dyDescent="0.35">
      <c r="A194" s="6">
        <v>272</v>
      </c>
      <c r="B194" s="10" t="b">
        <v>0</v>
      </c>
      <c r="C194" s="10" t="b">
        <v>0</v>
      </c>
      <c r="D194" s="10" t="b">
        <v>0</v>
      </c>
      <c r="E194" s="10">
        <v>106</v>
      </c>
      <c r="F194" s="10">
        <v>74</v>
      </c>
      <c r="G194" s="10">
        <v>5</v>
      </c>
      <c r="H194" s="10" t="b">
        <v>0</v>
      </c>
      <c r="I194" s="10" t="b">
        <v>0</v>
      </c>
      <c r="J194" s="10">
        <v>184</v>
      </c>
      <c r="K194" s="10"/>
      <c r="L194" s="22">
        <v>180</v>
      </c>
      <c r="M194" s="98" t="s">
        <v>1680</v>
      </c>
      <c r="N194" s="10" t="s">
        <v>1635</v>
      </c>
      <c r="O194" s="20">
        <v>3</v>
      </c>
      <c r="P194" s="20">
        <v>0</v>
      </c>
      <c r="Q194" s="20">
        <v>4</v>
      </c>
      <c r="R194" s="29">
        <v>0.30769230769230771</v>
      </c>
      <c r="S194" s="15" t="s">
        <v>1396</v>
      </c>
      <c r="T194" s="15" t="s">
        <v>1417</v>
      </c>
      <c r="U194" s="15" t="s">
        <v>1406</v>
      </c>
      <c r="V194" s="155">
        <v>1054667434</v>
      </c>
      <c r="W194" s="155" t="b">
        <v>1</v>
      </c>
      <c r="X194" s="10" t="s">
        <v>1</v>
      </c>
      <c r="Y194" s="10" t="b">
        <v>1</v>
      </c>
      <c r="Z194" s="12" t="b">
        <v>0</v>
      </c>
      <c r="AA194" s="14" t="s">
        <v>1</v>
      </c>
      <c r="AB194" s="157" t="b">
        <v>0</v>
      </c>
      <c r="AC194" s="20">
        <v>4</v>
      </c>
      <c r="AD194" s="14" t="s">
        <v>721</v>
      </c>
      <c r="AE194" s="158" t="b">
        <v>1</v>
      </c>
      <c r="AF194" s="158" t="b">
        <v>0</v>
      </c>
      <c r="AG194" s="14" t="s">
        <v>713</v>
      </c>
      <c r="AH194" s="14" t="s">
        <v>701</v>
      </c>
      <c r="AI194" s="14" t="s">
        <v>721</v>
      </c>
      <c r="AJ194" s="14" t="s">
        <v>739</v>
      </c>
      <c r="AK194" s="14" t="s">
        <v>725</v>
      </c>
      <c r="AL194" s="14" t="s">
        <v>673</v>
      </c>
      <c r="AM194" s="14" t="s">
        <v>732</v>
      </c>
      <c r="AN194" s="14" t="s">
        <v>677</v>
      </c>
      <c r="AO194" s="21" t="s">
        <v>689</v>
      </c>
    </row>
    <row r="195" spans="1:41" x14ac:dyDescent="0.35">
      <c r="A195" s="6">
        <v>288</v>
      </c>
      <c r="B195" s="10" t="b">
        <v>0</v>
      </c>
      <c r="C195" s="10" t="b">
        <v>0</v>
      </c>
      <c r="D195" s="10" t="b">
        <v>0</v>
      </c>
      <c r="E195" s="10">
        <v>154</v>
      </c>
      <c r="F195" s="10">
        <v>26</v>
      </c>
      <c r="G195" s="10">
        <v>1</v>
      </c>
      <c r="H195" s="10" t="b">
        <v>1</v>
      </c>
      <c r="I195" s="10" t="b">
        <v>0</v>
      </c>
      <c r="J195" s="10">
        <v>185</v>
      </c>
      <c r="K195" s="10"/>
      <c r="L195" s="22">
        <v>180</v>
      </c>
      <c r="M195" s="98" t="s">
        <v>1680</v>
      </c>
      <c r="N195" s="10" t="s">
        <v>1642</v>
      </c>
      <c r="O195" s="20">
        <v>4</v>
      </c>
      <c r="P195" s="20">
        <v>0</v>
      </c>
      <c r="Q195" s="20">
        <v>4</v>
      </c>
      <c r="R195" s="29">
        <v>0.30769230769230771</v>
      </c>
      <c r="S195" s="15" t="s">
        <v>1396</v>
      </c>
      <c r="T195" s="15" t="s">
        <v>1395</v>
      </c>
      <c r="U195" s="15" t="s">
        <v>1406</v>
      </c>
      <c r="V195" s="155">
        <v>870086347</v>
      </c>
      <c r="W195" s="155" t="b">
        <v>1</v>
      </c>
      <c r="X195" s="10" t="s">
        <v>1</v>
      </c>
      <c r="Y195" s="10" t="b">
        <v>1</v>
      </c>
      <c r="Z195" s="12" t="b">
        <v>0</v>
      </c>
      <c r="AA195" s="14" t="s">
        <v>1</v>
      </c>
      <c r="AB195" s="157" t="b">
        <v>0</v>
      </c>
      <c r="AC195" s="20">
        <v>4</v>
      </c>
      <c r="AD195" s="14" t="s">
        <v>713</v>
      </c>
      <c r="AE195" s="158" t="b">
        <v>1</v>
      </c>
      <c r="AF195" s="158" t="b">
        <v>0</v>
      </c>
      <c r="AG195" s="14" t="s">
        <v>713</v>
      </c>
      <c r="AH195" s="14" t="s">
        <v>701</v>
      </c>
      <c r="AI195" s="14" t="s">
        <v>709</v>
      </c>
      <c r="AJ195" s="14" t="s">
        <v>739</v>
      </c>
      <c r="AK195" s="14" t="s">
        <v>725</v>
      </c>
      <c r="AL195" s="14" t="s">
        <v>673</v>
      </c>
      <c r="AM195" s="14" t="s">
        <v>732</v>
      </c>
      <c r="AN195" s="14" t="s">
        <v>677</v>
      </c>
      <c r="AO195" s="21" t="s">
        <v>689</v>
      </c>
    </row>
    <row r="196" spans="1:41" x14ac:dyDescent="0.35">
      <c r="A196" s="6">
        <v>41</v>
      </c>
      <c r="B196" s="10" t="b">
        <v>0</v>
      </c>
      <c r="C196" s="10" t="b">
        <v>0</v>
      </c>
      <c r="D196" s="10" t="b">
        <v>0</v>
      </c>
      <c r="E196" s="10">
        <v>106</v>
      </c>
      <c r="F196" s="10">
        <v>74</v>
      </c>
      <c r="G196" s="10">
        <v>2</v>
      </c>
      <c r="H196" s="10" t="b">
        <v>1</v>
      </c>
      <c r="I196" s="10" t="b">
        <v>0</v>
      </c>
      <c r="J196" s="10">
        <v>186</v>
      </c>
      <c r="K196" s="10"/>
      <c r="L196" s="22">
        <v>180</v>
      </c>
      <c r="M196" s="98" t="s">
        <v>1680</v>
      </c>
      <c r="N196" s="10" t="s">
        <v>1653</v>
      </c>
      <c r="O196" s="20">
        <v>3</v>
      </c>
      <c r="P196" s="20">
        <v>0</v>
      </c>
      <c r="Q196" s="20">
        <v>4</v>
      </c>
      <c r="R196" s="29">
        <v>0.30769230769230771</v>
      </c>
      <c r="S196" s="15" t="s">
        <v>1396</v>
      </c>
      <c r="T196" s="15" t="s">
        <v>1395</v>
      </c>
      <c r="U196" s="15" t="s">
        <v>1406</v>
      </c>
      <c r="V196" s="155">
        <v>778070137</v>
      </c>
      <c r="W196" s="155" t="b">
        <v>1</v>
      </c>
      <c r="X196" s="10" t="s">
        <v>1</v>
      </c>
      <c r="Y196" s="10" t="b">
        <v>1</v>
      </c>
      <c r="Z196" s="12" t="b">
        <v>0</v>
      </c>
      <c r="AA196" s="14" t="s">
        <v>1</v>
      </c>
      <c r="AB196" s="157" t="b">
        <v>0</v>
      </c>
      <c r="AC196" s="20">
        <v>6</v>
      </c>
      <c r="AD196" s="14" t="s">
        <v>721</v>
      </c>
      <c r="AE196" s="158" t="b">
        <v>1</v>
      </c>
      <c r="AF196" s="158" t="b">
        <v>0</v>
      </c>
      <c r="AG196" s="14" t="s">
        <v>705</v>
      </c>
      <c r="AH196" s="14" t="s">
        <v>701</v>
      </c>
      <c r="AI196" s="14" t="s">
        <v>721</v>
      </c>
      <c r="AJ196" s="14" t="s">
        <v>728</v>
      </c>
      <c r="AK196" s="14" t="s">
        <v>725</v>
      </c>
      <c r="AL196" s="14" t="s">
        <v>673</v>
      </c>
      <c r="AM196" s="14" t="s">
        <v>732</v>
      </c>
      <c r="AN196" s="14" t="s">
        <v>677</v>
      </c>
      <c r="AO196" s="21" t="s">
        <v>689</v>
      </c>
    </row>
    <row r="197" spans="1:41" x14ac:dyDescent="0.35">
      <c r="A197" s="6">
        <v>243</v>
      </c>
      <c r="B197" s="10" t="b">
        <v>0</v>
      </c>
      <c r="C197" s="10" t="b">
        <v>0</v>
      </c>
      <c r="D197" s="10" t="b">
        <v>0</v>
      </c>
      <c r="E197" s="10">
        <v>154</v>
      </c>
      <c r="F197" s="10">
        <v>26</v>
      </c>
      <c r="G197" s="10">
        <v>3</v>
      </c>
      <c r="H197" s="10" t="b">
        <v>1</v>
      </c>
      <c r="I197" s="10" t="b">
        <v>0</v>
      </c>
      <c r="J197" s="10">
        <v>187</v>
      </c>
      <c r="K197" s="10"/>
      <c r="L197" s="22">
        <v>180</v>
      </c>
      <c r="M197" s="98" t="s">
        <v>1680</v>
      </c>
      <c r="N197" s="10" t="s">
        <v>1651</v>
      </c>
      <c r="O197" s="20">
        <v>4</v>
      </c>
      <c r="P197" s="20">
        <v>0</v>
      </c>
      <c r="Q197" s="20">
        <v>4</v>
      </c>
      <c r="R197" s="29">
        <v>0.30769230769230771</v>
      </c>
      <c r="S197" s="15" t="s">
        <v>1394</v>
      </c>
      <c r="T197" s="15" t="s">
        <v>1417</v>
      </c>
      <c r="U197" s="15" t="s">
        <v>1406</v>
      </c>
      <c r="V197" s="155">
        <v>68038104</v>
      </c>
      <c r="W197" s="155" t="b">
        <v>1</v>
      </c>
      <c r="X197" s="10" t="s">
        <v>1</v>
      </c>
      <c r="Y197" s="10" t="b">
        <v>1</v>
      </c>
      <c r="Z197" s="12" t="b">
        <v>0</v>
      </c>
      <c r="AA197" s="14" t="s">
        <v>1</v>
      </c>
      <c r="AB197" s="157" t="b">
        <v>0</v>
      </c>
      <c r="AC197" s="20">
        <v>5</v>
      </c>
      <c r="AD197" s="14" t="s">
        <v>725</v>
      </c>
      <c r="AE197" s="158" t="b">
        <v>1</v>
      </c>
      <c r="AF197" s="158" t="b">
        <v>0</v>
      </c>
      <c r="AG197" s="14" t="s">
        <v>705</v>
      </c>
      <c r="AH197" s="14" t="s">
        <v>701</v>
      </c>
      <c r="AI197" s="14" t="s">
        <v>721</v>
      </c>
      <c r="AJ197" s="14" t="s">
        <v>739</v>
      </c>
      <c r="AK197" s="14" t="s">
        <v>725</v>
      </c>
      <c r="AL197" s="14" t="s">
        <v>673</v>
      </c>
      <c r="AM197" s="14" t="s">
        <v>732</v>
      </c>
      <c r="AN197" s="14" t="s">
        <v>677</v>
      </c>
      <c r="AO197" s="21" t="s">
        <v>689</v>
      </c>
    </row>
    <row r="198" spans="1:41" x14ac:dyDescent="0.35">
      <c r="A198" s="6">
        <v>319</v>
      </c>
      <c r="B198" s="10" t="b">
        <v>0</v>
      </c>
      <c r="C198" s="10" t="b">
        <v>0</v>
      </c>
      <c r="D198" s="10" t="b">
        <v>0</v>
      </c>
      <c r="E198" s="10">
        <v>106</v>
      </c>
      <c r="F198" s="10">
        <v>82</v>
      </c>
      <c r="G198" s="10">
        <v>1</v>
      </c>
      <c r="H198" s="10" t="b">
        <v>0</v>
      </c>
      <c r="I198" s="10" t="b">
        <v>0</v>
      </c>
      <c r="J198" s="10">
        <v>188</v>
      </c>
      <c r="K198" s="10"/>
      <c r="L198" s="22">
        <v>188</v>
      </c>
      <c r="M198" s="98" t="s">
        <v>1680</v>
      </c>
      <c r="N198" s="10" t="s">
        <v>1656</v>
      </c>
      <c r="O198" s="20">
        <v>1</v>
      </c>
      <c r="P198" s="20">
        <v>0</v>
      </c>
      <c r="Q198" s="20">
        <v>2</v>
      </c>
      <c r="R198" s="29">
        <v>0.15384615384615385</v>
      </c>
      <c r="S198" s="15" t="s">
        <v>1394</v>
      </c>
      <c r="T198" s="15" t="s">
        <v>1</v>
      </c>
      <c r="U198" s="15" t="s">
        <v>1455</v>
      </c>
      <c r="V198" s="155">
        <v>2142395997</v>
      </c>
      <c r="W198" s="155" t="b">
        <v>0</v>
      </c>
      <c r="X198" s="10" t="s">
        <v>1</v>
      </c>
      <c r="Y198" s="10" t="b">
        <v>1</v>
      </c>
      <c r="Z198" s="12" t="b">
        <v>0</v>
      </c>
      <c r="AA198" s="14" t="s">
        <v>1</v>
      </c>
      <c r="AB198" s="157" t="b">
        <v>0</v>
      </c>
      <c r="AC198" s="20">
        <v>5</v>
      </c>
      <c r="AD198" s="14" t="s">
        <v>1</v>
      </c>
      <c r="AE198" s="158" t="b">
        <v>0</v>
      </c>
      <c r="AF198" s="158" t="b">
        <v>0</v>
      </c>
      <c r="AG198" s="14" t="s">
        <v>713</v>
      </c>
      <c r="AH198" s="14" t="s">
        <v>693</v>
      </c>
      <c r="AI198" s="14" t="s">
        <v>721</v>
      </c>
      <c r="AJ198" s="14" t="s">
        <v>728</v>
      </c>
      <c r="AK198" s="14" t="s">
        <v>725</v>
      </c>
      <c r="AL198" s="14" t="s">
        <v>673</v>
      </c>
      <c r="AM198" s="14" t="s">
        <v>717</v>
      </c>
      <c r="AN198" s="14" t="s">
        <v>681</v>
      </c>
      <c r="AO198" s="21" t="s">
        <v>689</v>
      </c>
    </row>
    <row r="199" spans="1:41" x14ac:dyDescent="0.35">
      <c r="B199" s="10" t="b">
        <v>0</v>
      </c>
      <c r="C199" s="10"/>
      <c r="D199" s="10"/>
      <c r="E199" s="10"/>
      <c r="F199" s="10" t="e">
        <v>#VALUE!</v>
      </c>
      <c r="G199" s="10">
        <v>1</v>
      </c>
      <c r="H199" s="10" t="b">
        <v>1</v>
      </c>
      <c r="I199" s="10"/>
      <c r="J199" s="10"/>
      <c r="K199" s="10"/>
      <c r="L199" s="22" t="s">
        <v>1</v>
      </c>
      <c r="M199" s="98" t="s">
        <v>1</v>
      </c>
      <c r="N199" s="10" t="s">
        <v>1675</v>
      </c>
      <c r="O199" s="20"/>
      <c r="P199" s="20"/>
      <c r="Q199" s="20"/>
      <c r="R199" s="29"/>
      <c r="S199" s="15"/>
      <c r="T199" s="15"/>
      <c r="U199" s="15"/>
      <c r="V199" s="155"/>
      <c r="W199" s="155"/>
      <c r="X199" s="10"/>
      <c r="Y199" s="10"/>
      <c r="Z199" s="12"/>
      <c r="AA199" s="14"/>
      <c r="AB199" s="157" t="b">
        <v>0</v>
      </c>
      <c r="AC199" s="20"/>
      <c r="AD199" s="14"/>
      <c r="AE199" s="158" t="b">
        <v>1</v>
      </c>
      <c r="AF199" s="158" t="b">
        <v>0</v>
      </c>
      <c r="AG199" s="14"/>
      <c r="AH199" s="14"/>
      <c r="AI199" s="14"/>
      <c r="AJ199" s="14"/>
      <c r="AK199" s="14"/>
      <c r="AL199" s="14"/>
      <c r="AM199" s="14"/>
      <c r="AN199" s="14"/>
      <c r="AO199" s="21"/>
    </row>
    <row r="200" spans="1:41" x14ac:dyDescent="0.35">
      <c r="B200" s="10" t="b">
        <v>0</v>
      </c>
      <c r="C200" s="10"/>
      <c r="D200" s="10"/>
      <c r="E200" s="10"/>
      <c r="F200" s="10" t="e">
        <v>#VALUE!</v>
      </c>
      <c r="G200" s="10">
        <v>2</v>
      </c>
      <c r="H200" s="10" t="b">
        <v>1</v>
      </c>
      <c r="I200" s="10"/>
      <c r="J200" s="10"/>
      <c r="K200" s="10"/>
      <c r="L200" s="22" t="s">
        <v>1</v>
      </c>
      <c r="M200" s="98" t="s">
        <v>1</v>
      </c>
      <c r="N200" s="10" t="s">
        <v>1675</v>
      </c>
      <c r="O200" s="20"/>
      <c r="P200" s="20"/>
      <c r="Q200" s="20"/>
      <c r="R200" s="29"/>
      <c r="S200" s="15"/>
      <c r="T200" s="15"/>
      <c r="U200" s="15"/>
      <c r="V200" s="155"/>
      <c r="W200" s="155"/>
      <c r="X200" s="10"/>
      <c r="Y200" s="10"/>
      <c r="Z200" s="12"/>
      <c r="AA200" s="14"/>
      <c r="AB200" s="157" t="b">
        <v>0</v>
      </c>
      <c r="AC200" s="20"/>
      <c r="AD200" s="14"/>
      <c r="AE200" s="158" t="b">
        <v>1</v>
      </c>
      <c r="AF200" s="158" t="b">
        <v>0</v>
      </c>
      <c r="AG200" s="14"/>
      <c r="AH200" s="14"/>
      <c r="AI200" s="14"/>
      <c r="AJ200" s="14"/>
      <c r="AK200" s="14"/>
      <c r="AL200" s="14"/>
      <c r="AM200" s="14"/>
      <c r="AN200" s="14"/>
      <c r="AO200" s="21"/>
    </row>
    <row r="201" spans="1:41" x14ac:dyDescent="0.35">
      <c r="B201" s="10" t="b">
        <v>0</v>
      </c>
      <c r="C201" s="10"/>
      <c r="D201" s="10"/>
      <c r="E201" s="10"/>
      <c r="F201" s="10" t="e">
        <v>#VALUE!</v>
      </c>
      <c r="G201" s="10">
        <v>3</v>
      </c>
      <c r="H201" s="10" t="b">
        <v>1</v>
      </c>
      <c r="I201" s="10"/>
      <c r="J201" s="10"/>
      <c r="K201" s="10"/>
      <c r="L201" s="22" t="s">
        <v>1</v>
      </c>
      <c r="M201" s="98" t="s">
        <v>1</v>
      </c>
      <c r="N201" s="10" t="s">
        <v>1675</v>
      </c>
      <c r="O201" s="20"/>
      <c r="P201" s="20"/>
      <c r="Q201" s="20"/>
      <c r="R201" s="29"/>
      <c r="S201" s="15"/>
      <c r="T201" s="15"/>
      <c r="U201" s="15"/>
      <c r="V201" s="155"/>
      <c r="W201" s="155"/>
      <c r="X201" s="10"/>
      <c r="Y201" s="10"/>
      <c r="Z201" s="12"/>
      <c r="AA201" s="14"/>
      <c r="AB201" s="157" t="b">
        <v>0</v>
      </c>
      <c r="AC201" s="20"/>
      <c r="AD201" s="14"/>
      <c r="AE201" s="158" t="b">
        <v>1</v>
      </c>
      <c r="AF201" s="158" t="b">
        <v>0</v>
      </c>
      <c r="AG201" s="14"/>
      <c r="AH201" s="14"/>
      <c r="AI201" s="14"/>
      <c r="AJ201" s="14"/>
      <c r="AK201" s="14"/>
      <c r="AL201" s="14"/>
      <c r="AM201" s="14"/>
      <c r="AN201" s="14"/>
      <c r="AO201" s="21"/>
    </row>
    <row r="202" spans="1:41" x14ac:dyDescent="0.35">
      <c r="B202" s="10" t="b">
        <v>0</v>
      </c>
      <c r="C202" s="10"/>
      <c r="D202" s="10"/>
      <c r="E202" s="10"/>
      <c r="F202" s="10" t="e">
        <v>#VALUE!</v>
      </c>
      <c r="G202" s="10">
        <v>4</v>
      </c>
      <c r="H202" s="10" t="b">
        <v>1</v>
      </c>
      <c r="I202" s="10"/>
      <c r="J202" s="10"/>
      <c r="K202" s="10"/>
      <c r="L202" s="22" t="s">
        <v>1</v>
      </c>
      <c r="M202" s="98" t="s">
        <v>1</v>
      </c>
      <c r="N202" s="10" t="s">
        <v>1675</v>
      </c>
      <c r="O202" s="20"/>
      <c r="P202" s="20"/>
      <c r="Q202" s="20"/>
      <c r="R202" s="29"/>
      <c r="S202" s="15"/>
      <c r="T202" s="15"/>
      <c r="U202" s="15"/>
      <c r="V202" s="155"/>
      <c r="W202" s="155"/>
      <c r="X202" s="10"/>
      <c r="Y202" s="10"/>
      <c r="Z202" s="12"/>
      <c r="AA202" s="14"/>
      <c r="AB202" s="157" t="b">
        <v>0</v>
      </c>
      <c r="AC202" s="20"/>
      <c r="AD202" s="14"/>
      <c r="AE202" s="158" t="b">
        <v>1</v>
      </c>
      <c r="AF202" s="158" t="b">
        <v>0</v>
      </c>
      <c r="AG202" s="14"/>
      <c r="AH202" s="14"/>
      <c r="AI202" s="14"/>
      <c r="AJ202" s="14"/>
      <c r="AK202" s="14"/>
      <c r="AL202" s="14"/>
      <c r="AM202" s="14"/>
      <c r="AN202" s="14"/>
      <c r="AO202" s="21"/>
    </row>
    <row r="203" spans="1:41" x14ac:dyDescent="0.35">
      <c r="B203" s="10" t="b">
        <v>0</v>
      </c>
      <c r="C203" s="10"/>
      <c r="D203" s="10"/>
      <c r="E203" s="10"/>
      <c r="F203" s="10" t="e">
        <v>#VALUE!</v>
      </c>
      <c r="G203" s="10">
        <v>5</v>
      </c>
      <c r="H203" s="10" t="b">
        <v>1</v>
      </c>
      <c r="I203" s="10"/>
      <c r="J203" s="10"/>
      <c r="K203" s="10"/>
      <c r="L203" s="22" t="s">
        <v>1</v>
      </c>
      <c r="M203" s="98" t="s">
        <v>1</v>
      </c>
      <c r="N203" s="10" t="s">
        <v>1675</v>
      </c>
      <c r="O203" s="20"/>
      <c r="P203" s="20"/>
      <c r="Q203" s="20"/>
      <c r="R203" s="29"/>
      <c r="S203" s="15"/>
      <c r="T203" s="15"/>
      <c r="U203" s="15"/>
      <c r="V203" s="155"/>
      <c r="W203" s="155"/>
      <c r="X203" s="10"/>
      <c r="Y203" s="10"/>
      <c r="Z203" s="12"/>
      <c r="AA203" s="14"/>
      <c r="AB203" s="157" t="b">
        <v>0</v>
      </c>
      <c r="AC203" s="20"/>
      <c r="AD203" s="14"/>
      <c r="AE203" s="158" t="b">
        <v>1</v>
      </c>
      <c r="AF203" s="158" t="b">
        <v>0</v>
      </c>
      <c r="AG203" s="14"/>
      <c r="AH203" s="14"/>
      <c r="AI203" s="14"/>
      <c r="AJ203" s="14"/>
      <c r="AK203" s="14"/>
      <c r="AL203" s="14"/>
      <c r="AM203" s="14"/>
      <c r="AN203" s="14"/>
      <c r="AO203" s="21"/>
    </row>
    <row r="204" spans="1:41" x14ac:dyDescent="0.35">
      <c r="B204" s="10" t="b">
        <v>0</v>
      </c>
      <c r="C204" s="10"/>
      <c r="D204" s="10"/>
      <c r="E204" s="10"/>
      <c r="F204" s="10" t="e">
        <v>#VALUE!</v>
      </c>
      <c r="G204" s="10">
        <v>1</v>
      </c>
      <c r="H204" s="10" t="b">
        <v>0</v>
      </c>
      <c r="I204" s="10"/>
      <c r="J204" s="10"/>
      <c r="K204" s="10"/>
      <c r="L204" s="22" t="s">
        <v>1</v>
      </c>
      <c r="M204" s="98" t="s">
        <v>1</v>
      </c>
      <c r="N204" s="10" t="s">
        <v>1675</v>
      </c>
      <c r="O204" s="20"/>
      <c r="P204" s="20"/>
      <c r="Q204" s="20"/>
      <c r="R204" s="29"/>
      <c r="S204" s="15"/>
      <c r="T204" s="15"/>
      <c r="U204" s="15"/>
      <c r="V204" s="155"/>
      <c r="W204" s="155"/>
      <c r="X204" s="10"/>
      <c r="Y204" s="10"/>
      <c r="Z204" s="12"/>
      <c r="AA204" s="14"/>
      <c r="AB204" s="157" t="b">
        <v>0</v>
      </c>
      <c r="AC204" s="20"/>
      <c r="AD204" s="14"/>
      <c r="AE204" s="158" t="b">
        <v>1</v>
      </c>
      <c r="AF204" s="158" t="b">
        <v>0</v>
      </c>
      <c r="AG204" s="14"/>
      <c r="AH204" s="14"/>
      <c r="AI204" s="14"/>
      <c r="AJ204" s="14"/>
      <c r="AK204" s="14"/>
      <c r="AL204" s="14"/>
      <c r="AM204" s="14"/>
      <c r="AN204" s="14"/>
      <c r="AO204" s="21"/>
    </row>
    <row r="205" spans="1:41" x14ac:dyDescent="0.35">
      <c r="B205" s="10" t="b">
        <v>0</v>
      </c>
      <c r="C205" s="10"/>
      <c r="D205" s="10"/>
      <c r="E205" s="10"/>
      <c r="F205" s="10" t="e">
        <v>#VALUE!</v>
      </c>
      <c r="G205" s="10">
        <v>2</v>
      </c>
      <c r="H205" s="10" t="b">
        <v>0</v>
      </c>
      <c r="I205" s="10"/>
      <c r="J205" s="10"/>
      <c r="K205" s="10"/>
      <c r="L205" s="22" t="s">
        <v>1</v>
      </c>
      <c r="M205" s="98" t="s">
        <v>1</v>
      </c>
      <c r="N205" s="10" t="s">
        <v>1675</v>
      </c>
      <c r="O205" s="20"/>
      <c r="P205" s="20"/>
      <c r="Q205" s="20"/>
      <c r="R205" s="29"/>
      <c r="S205" s="15"/>
      <c r="T205" s="15"/>
      <c r="U205" s="15"/>
      <c r="V205" s="155"/>
      <c r="W205" s="155"/>
      <c r="X205" s="10"/>
      <c r="Y205" s="10"/>
      <c r="Z205" s="12"/>
      <c r="AA205" s="14"/>
      <c r="AB205" s="157" t="b">
        <v>0</v>
      </c>
      <c r="AC205" s="20"/>
      <c r="AD205" s="14"/>
      <c r="AE205" s="158" t="b">
        <v>1</v>
      </c>
      <c r="AF205" s="158" t="b">
        <v>0</v>
      </c>
      <c r="AG205" s="14"/>
      <c r="AH205" s="14"/>
      <c r="AI205" s="14"/>
      <c r="AJ205" s="14"/>
      <c r="AK205" s="14"/>
      <c r="AL205" s="14"/>
      <c r="AM205" s="14"/>
      <c r="AN205" s="14"/>
      <c r="AO205" s="21"/>
    </row>
    <row r="206" spans="1:41" x14ac:dyDescent="0.35">
      <c r="B206" s="10" t="b">
        <v>0</v>
      </c>
      <c r="C206" s="10"/>
      <c r="D206" s="10"/>
      <c r="E206" s="10"/>
      <c r="F206" s="10" t="e">
        <v>#VALUE!</v>
      </c>
      <c r="G206" s="10">
        <v>3</v>
      </c>
      <c r="H206" s="10" t="b">
        <v>0</v>
      </c>
      <c r="I206" s="10"/>
      <c r="J206" s="10"/>
      <c r="K206" s="10"/>
      <c r="L206" s="22" t="s">
        <v>1</v>
      </c>
      <c r="M206" s="98" t="s">
        <v>1</v>
      </c>
      <c r="N206" s="10" t="s">
        <v>1675</v>
      </c>
      <c r="O206" s="20"/>
      <c r="P206" s="20"/>
      <c r="Q206" s="20"/>
      <c r="R206" s="29"/>
      <c r="S206" s="15"/>
      <c r="T206" s="15"/>
      <c r="U206" s="15"/>
      <c r="V206" s="155"/>
      <c r="W206" s="155"/>
      <c r="X206" s="10"/>
      <c r="Y206" s="10"/>
      <c r="Z206" s="12"/>
      <c r="AA206" s="14"/>
      <c r="AB206" s="157" t="b">
        <v>0</v>
      </c>
      <c r="AC206" s="20"/>
      <c r="AD206" s="14"/>
      <c r="AE206" s="158" t="b">
        <v>1</v>
      </c>
      <c r="AF206" s="158" t="b">
        <v>0</v>
      </c>
      <c r="AG206" s="14"/>
      <c r="AH206" s="14"/>
      <c r="AI206" s="14"/>
      <c r="AJ206" s="14"/>
      <c r="AK206" s="14"/>
      <c r="AL206" s="14"/>
      <c r="AM206" s="14"/>
      <c r="AN206" s="14"/>
      <c r="AO206" s="21"/>
    </row>
    <row r="207" spans="1:41" x14ac:dyDescent="0.35">
      <c r="B207" s="10" t="b">
        <v>0</v>
      </c>
      <c r="C207" s="10"/>
      <c r="D207" s="10"/>
      <c r="E207" s="10"/>
      <c r="F207" s="10" t="e">
        <v>#VALUE!</v>
      </c>
      <c r="G207" s="10">
        <v>4</v>
      </c>
      <c r="H207" s="10" t="b">
        <v>0</v>
      </c>
      <c r="I207" s="10"/>
      <c r="J207" s="10"/>
      <c r="K207" s="10"/>
      <c r="L207" s="22" t="s">
        <v>1</v>
      </c>
      <c r="M207" s="98" t="s">
        <v>1</v>
      </c>
      <c r="N207" s="10" t="s">
        <v>1675</v>
      </c>
      <c r="O207" s="20"/>
      <c r="P207" s="20"/>
      <c r="Q207" s="20"/>
      <c r="R207" s="29"/>
      <c r="S207" s="15"/>
      <c r="T207" s="15"/>
      <c r="U207" s="15"/>
      <c r="V207" s="155"/>
      <c r="W207" s="155"/>
      <c r="X207" s="10"/>
      <c r="Y207" s="10"/>
      <c r="Z207" s="12"/>
      <c r="AA207" s="14"/>
      <c r="AB207" s="157" t="b">
        <v>0</v>
      </c>
      <c r="AC207" s="20"/>
      <c r="AD207" s="14"/>
      <c r="AE207" s="158" t="b">
        <v>1</v>
      </c>
      <c r="AF207" s="158" t="b">
        <v>0</v>
      </c>
      <c r="AG207" s="14"/>
      <c r="AH207" s="14"/>
      <c r="AI207" s="14"/>
      <c r="AJ207" s="14"/>
      <c r="AK207" s="14"/>
      <c r="AL207" s="14"/>
      <c r="AM207" s="14"/>
      <c r="AN207" s="14"/>
      <c r="AO207" s="21"/>
    </row>
    <row r="208" spans="1:41" x14ac:dyDescent="0.35">
      <c r="B208" s="10" t="b">
        <v>0</v>
      </c>
      <c r="C208" s="10"/>
      <c r="D208" s="10"/>
      <c r="E208" s="10"/>
      <c r="F208" s="10" t="e">
        <v>#VALUE!</v>
      </c>
      <c r="G208" s="10">
        <v>5</v>
      </c>
      <c r="H208" s="10" t="b">
        <v>0</v>
      </c>
      <c r="I208" s="10"/>
      <c r="J208" s="10"/>
      <c r="K208" s="10"/>
      <c r="L208" s="22" t="s">
        <v>1</v>
      </c>
      <c r="M208" s="98" t="s">
        <v>1</v>
      </c>
      <c r="N208" s="10" t="s">
        <v>1675</v>
      </c>
      <c r="O208" s="20"/>
      <c r="P208" s="20"/>
      <c r="Q208" s="20"/>
      <c r="R208" s="29"/>
      <c r="S208" s="15"/>
      <c r="T208" s="15"/>
      <c r="U208" s="15"/>
      <c r="V208" s="155"/>
      <c r="W208" s="155"/>
      <c r="X208" s="10"/>
      <c r="Y208" s="10"/>
      <c r="Z208" s="12"/>
      <c r="AA208" s="14"/>
      <c r="AB208" s="157" t="b">
        <v>0</v>
      </c>
      <c r="AC208" s="20"/>
      <c r="AD208" s="14"/>
      <c r="AE208" s="158" t="b">
        <v>1</v>
      </c>
      <c r="AF208" s="158" t="b">
        <v>0</v>
      </c>
      <c r="AG208" s="14"/>
      <c r="AH208" s="14"/>
      <c r="AI208" s="14"/>
      <c r="AJ208" s="14"/>
      <c r="AK208" s="14"/>
      <c r="AL208" s="14"/>
      <c r="AM208" s="14"/>
      <c r="AN208" s="14"/>
      <c r="AO208" s="21"/>
    </row>
    <row r="209" spans="2:41" x14ac:dyDescent="0.35">
      <c r="B209" s="10" t="b">
        <v>0</v>
      </c>
      <c r="C209" s="10"/>
      <c r="D209" s="10"/>
      <c r="E209" s="10"/>
      <c r="F209" s="10" t="e">
        <v>#VALUE!</v>
      </c>
      <c r="G209" s="10">
        <v>1</v>
      </c>
      <c r="H209" s="10" t="b">
        <v>1</v>
      </c>
      <c r="I209" s="10"/>
      <c r="J209" s="10"/>
      <c r="K209" s="10"/>
      <c r="L209" s="22" t="s">
        <v>1</v>
      </c>
      <c r="M209" s="98" t="s">
        <v>1</v>
      </c>
      <c r="N209" s="10" t="s">
        <v>1675</v>
      </c>
      <c r="O209" s="20"/>
      <c r="P209" s="20"/>
      <c r="Q209" s="20"/>
      <c r="R209" s="29"/>
      <c r="S209" s="15"/>
      <c r="T209" s="15"/>
      <c r="U209" s="15"/>
      <c r="V209" s="155"/>
      <c r="W209" s="155"/>
      <c r="X209" s="10"/>
      <c r="Y209" s="10"/>
      <c r="Z209" s="12"/>
      <c r="AA209" s="14"/>
      <c r="AB209" s="157" t="b">
        <v>0</v>
      </c>
      <c r="AC209" s="20"/>
      <c r="AD209" s="14"/>
      <c r="AE209" s="158" t="b">
        <v>1</v>
      </c>
      <c r="AF209" s="158" t="b">
        <v>0</v>
      </c>
      <c r="AG209" s="14"/>
      <c r="AH209" s="14"/>
      <c r="AI209" s="14"/>
      <c r="AJ209" s="14"/>
      <c r="AK209" s="14"/>
      <c r="AL209" s="14"/>
      <c r="AM209" s="14"/>
      <c r="AN209" s="14"/>
      <c r="AO209" s="21"/>
    </row>
    <row r="210" spans="2:41" x14ac:dyDescent="0.35">
      <c r="B210" s="10" t="b">
        <v>0</v>
      </c>
      <c r="C210" s="10"/>
      <c r="D210" s="10"/>
      <c r="E210" s="10"/>
      <c r="F210" s="10" t="e">
        <v>#VALUE!</v>
      </c>
      <c r="G210" s="10">
        <v>2</v>
      </c>
      <c r="H210" s="10" t="b">
        <v>1</v>
      </c>
      <c r="I210" s="10"/>
      <c r="J210" s="10"/>
      <c r="K210" s="10"/>
      <c r="L210" s="22" t="s">
        <v>1</v>
      </c>
      <c r="M210" s="98" t="s">
        <v>1</v>
      </c>
      <c r="N210" s="10" t="s">
        <v>1675</v>
      </c>
      <c r="O210" s="20"/>
      <c r="P210" s="20"/>
      <c r="Q210" s="20"/>
      <c r="R210" s="29"/>
      <c r="S210" s="15"/>
      <c r="T210" s="15"/>
      <c r="U210" s="15"/>
      <c r="V210" s="155"/>
      <c r="W210" s="155"/>
      <c r="X210" s="10"/>
      <c r="Y210" s="10"/>
      <c r="Z210" s="12"/>
      <c r="AA210" s="14"/>
      <c r="AB210" s="157" t="b">
        <v>0</v>
      </c>
      <c r="AC210" s="20"/>
      <c r="AD210" s="14"/>
      <c r="AE210" s="158" t="b">
        <v>1</v>
      </c>
      <c r="AF210" s="158" t="b">
        <v>0</v>
      </c>
      <c r="AG210" s="14"/>
      <c r="AH210" s="14"/>
      <c r="AI210" s="14"/>
      <c r="AJ210" s="14"/>
      <c r="AK210" s="14"/>
      <c r="AL210" s="14"/>
      <c r="AM210" s="14"/>
      <c r="AN210" s="14"/>
      <c r="AO210" s="21"/>
    </row>
    <row r="211" spans="2:41" x14ac:dyDescent="0.35">
      <c r="B211" s="10" t="b">
        <v>0</v>
      </c>
      <c r="C211" s="10"/>
      <c r="D211" s="10"/>
      <c r="E211" s="10"/>
      <c r="F211" s="10" t="e">
        <v>#VALUE!</v>
      </c>
      <c r="G211" s="10">
        <v>3</v>
      </c>
      <c r="H211" s="10" t="b">
        <v>1</v>
      </c>
      <c r="I211" s="10"/>
      <c r="J211" s="10"/>
      <c r="K211" s="10"/>
      <c r="L211" s="22" t="s">
        <v>1</v>
      </c>
      <c r="M211" s="98" t="s">
        <v>1</v>
      </c>
      <c r="N211" s="10" t="s">
        <v>1675</v>
      </c>
      <c r="O211" s="20"/>
      <c r="P211" s="20"/>
      <c r="Q211" s="20"/>
      <c r="R211" s="29"/>
      <c r="S211" s="15"/>
      <c r="T211" s="15"/>
      <c r="U211" s="15"/>
      <c r="V211" s="155"/>
      <c r="W211" s="155"/>
      <c r="X211" s="10"/>
      <c r="Y211" s="10"/>
      <c r="Z211" s="12"/>
      <c r="AA211" s="14"/>
      <c r="AB211" s="157" t="b">
        <v>0</v>
      </c>
      <c r="AC211" s="20"/>
      <c r="AD211" s="14"/>
      <c r="AE211" s="158" t="b">
        <v>1</v>
      </c>
      <c r="AF211" s="158" t="b">
        <v>0</v>
      </c>
      <c r="AG211" s="14"/>
      <c r="AH211" s="14"/>
      <c r="AI211" s="14"/>
      <c r="AJ211" s="14"/>
      <c r="AK211" s="14"/>
      <c r="AL211" s="14"/>
      <c r="AM211" s="14"/>
      <c r="AN211" s="14"/>
      <c r="AO211" s="21"/>
    </row>
    <row r="212" spans="2:41" x14ac:dyDescent="0.35">
      <c r="B212" s="10" t="b">
        <v>0</v>
      </c>
      <c r="C212" s="10"/>
      <c r="D212" s="10"/>
      <c r="E212" s="10"/>
      <c r="F212" s="10" t="e">
        <v>#VALUE!</v>
      </c>
      <c r="G212" s="10">
        <v>4</v>
      </c>
      <c r="H212" s="10" t="b">
        <v>1</v>
      </c>
      <c r="I212" s="10"/>
      <c r="J212" s="10"/>
      <c r="K212" s="10"/>
      <c r="L212" s="22" t="s">
        <v>1</v>
      </c>
      <c r="M212" s="98" t="s">
        <v>1</v>
      </c>
      <c r="N212" s="10" t="s">
        <v>1675</v>
      </c>
      <c r="O212" s="20"/>
      <c r="P212" s="20"/>
      <c r="Q212" s="20"/>
      <c r="R212" s="29"/>
      <c r="S212" s="15"/>
      <c r="T212" s="15"/>
      <c r="U212" s="15"/>
      <c r="V212" s="155"/>
      <c r="W212" s="155"/>
      <c r="X212" s="10"/>
      <c r="Y212" s="10"/>
      <c r="Z212" s="12"/>
      <c r="AA212" s="14"/>
      <c r="AB212" s="157" t="b">
        <v>0</v>
      </c>
      <c r="AC212" s="20"/>
      <c r="AD212" s="14"/>
      <c r="AE212" s="158" t="b">
        <v>1</v>
      </c>
      <c r="AF212" s="158" t="b">
        <v>0</v>
      </c>
      <c r="AG212" s="14"/>
      <c r="AH212" s="14"/>
      <c r="AI212" s="14"/>
      <c r="AJ212" s="14"/>
      <c r="AK212" s="14"/>
      <c r="AL212" s="14"/>
      <c r="AM212" s="14"/>
      <c r="AN212" s="14"/>
      <c r="AO212" s="21"/>
    </row>
    <row r="213" spans="2:41" x14ac:dyDescent="0.35">
      <c r="B213" s="10" t="b">
        <v>0</v>
      </c>
      <c r="C213" s="10"/>
      <c r="D213" s="10"/>
      <c r="E213" s="10"/>
      <c r="F213" s="10" t="e">
        <v>#VALUE!</v>
      </c>
      <c r="G213" s="10">
        <v>5</v>
      </c>
      <c r="H213" s="10" t="b">
        <v>1</v>
      </c>
      <c r="I213" s="10"/>
      <c r="J213" s="10"/>
      <c r="K213" s="10"/>
      <c r="L213" s="22" t="s">
        <v>1</v>
      </c>
      <c r="M213" s="98" t="s">
        <v>1</v>
      </c>
      <c r="N213" s="10" t="s">
        <v>1675</v>
      </c>
      <c r="O213" s="20"/>
      <c r="P213" s="20"/>
      <c r="Q213" s="20"/>
      <c r="R213" s="29"/>
      <c r="S213" s="15"/>
      <c r="T213" s="15"/>
      <c r="U213" s="15"/>
      <c r="V213" s="155"/>
      <c r="W213" s="155"/>
      <c r="X213" s="10"/>
      <c r="Y213" s="10"/>
      <c r="Z213" s="12"/>
      <c r="AA213" s="14"/>
      <c r="AB213" s="157" t="b">
        <v>0</v>
      </c>
      <c r="AC213" s="20"/>
      <c r="AD213" s="14"/>
      <c r="AE213" s="158" t="b">
        <v>1</v>
      </c>
      <c r="AF213" s="158" t="b">
        <v>0</v>
      </c>
      <c r="AG213" s="14"/>
      <c r="AH213" s="14"/>
      <c r="AI213" s="14"/>
      <c r="AJ213" s="14"/>
      <c r="AK213" s="14"/>
      <c r="AL213" s="14"/>
      <c r="AM213" s="14"/>
      <c r="AN213" s="14"/>
      <c r="AO213" s="21"/>
    </row>
    <row r="214" spans="2:41" x14ac:dyDescent="0.35">
      <c r="B214" s="10" t="b">
        <v>0</v>
      </c>
      <c r="C214" s="10"/>
      <c r="D214" s="10"/>
      <c r="E214" s="10"/>
      <c r="F214" s="10" t="e">
        <v>#VALUE!</v>
      </c>
      <c r="G214" s="10">
        <v>1</v>
      </c>
      <c r="H214" s="10" t="b">
        <v>0</v>
      </c>
      <c r="I214" s="10"/>
      <c r="J214" s="10"/>
      <c r="K214" s="10"/>
      <c r="L214" s="22" t="s">
        <v>1</v>
      </c>
      <c r="M214" s="98" t="s">
        <v>1</v>
      </c>
      <c r="N214" s="10" t="s">
        <v>1675</v>
      </c>
      <c r="O214" s="20"/>
      <c r="P214" s="20"/>
      <c r="Q214" s="20"/>
      <c r="R214" s="29"/>
      <c r="S214" s="15"/>
      <c r="T214" s="15"/>
      <c r="U214" s="15"/>
      <c r="V214" s="155"/>
      <c r="W214" s="155"/>
      <c r="X214" s="10"/>
      <c r="Y214" s="10"/>
      <c r="Z214" s="12"/>
      <c r="AA214" s="14"/>
      <c r="AB214" s="157" t="b">
        <v>0</v>
      </c>
      <c r="AC214" s="20"/>
      <c r="AD214" s="14"/>
      <c r="AE214" s="158" t="b">
        <v>1</v>
      </c>
      <c r="AF214" s="158" t="b">
        <v>0</v>
      </c>
      <c r="AG214" s="14"/>
      <c r="AH214" s="14"/>
      <c r="AI214" s="14"/>
      <c r="AJ214" s="14"/>
      <c r="AK214" s="14"/>
      <c r="AL214" s="14"/>
      <c r="AM214" s="14"/>
      <c r="AN214" s="14"/>
      <c r="AO214" s="21"/>
    </row>
    <row r="215" spans="2:41" x14ac:dyDescent="0.35">
      <c r="B215" s="10" t="b">
        <v>0</v>
      </c>
      <c r="C215" s="10"/>
      <c r="D215" s="10"/>
      <c r="E215" s="10"/>
      <c r="F215" s="10" t="e">
        <v>#VALUE!</v>
      </c>
      <c r="G215" s="10">
        <v>2</v>
      </c>
      <c r="H215" s="10" t="b">
        <v>0</v>
      </c>
      <c r="I215" s="10"/>
      <c r="J215" s="10"/>
      <c r="K215" s="10"/>
      <c r="L215" s="22" t="s">
        <v>1</v>
      </c>
      <c r="M215" s="98" t="s">
        <v>1</v>
      </c>
      <c r="N215" s="10" t="s">
        <v>1675</v>
      </c>
      <c r="O215" s="20"/>
      <c r="P215" s="20"/>
      <c r="Q215" s="20"/>
      <c r="R215" s="29"/>
      <c r="S215" s="15"/>
      <c r="T215" s="15"/>
      <c r="U215" s="15"/>
      <c r="V215" s="155"/>
      <c r="W215" s="155"/>
      <c r="X215" s="10"/>
      <c r="Y215" s="10"/>
      <c r="Z215" s="12"/>
      <c r="AA215" s="14"/>
      <c r="AB215" s="157" t="b">
        <v>0</v>
      </c>
      <c r="AC215" s="20"/>
      <c r="AD215" s="14"/>
      <c r="AE215" s="158" t="b">
        <v>1</v>
      </c>
      <c r="AF215" s="158" t="b">
        <v>0</v>
      </c>
      <c r="AG215" s="14"/>
      <c r="AH215" s="14"/>
      <c r="AI215" s="14"/>
      <c r="AJ215" s="14"/>
      <c r="AK215" s="14"/>
      <c r="AL215" s="14"/>
      <c r="AM215" s="14"/>
      <c r="AN215" s="14"/>
      <c r="AO215" s="21"/>
    </row>
    <row r="216" spans="2:41" x14ac:dyDescent="0.35">
      <c r="B216" s="10" t="b">
        <v>0</v>
      </c>
      <c r="C216" s="10"/>
      <c r="D216" s="10"/>
      <c r="E216" s="10"/>
      <c r="F216" s="10" t="e">
        <v>#VALUE!</v>
      </c>
      <c r="G216" s="10">
        <v>3</v>
      </c>
      <c r="H216" s="10" t="b">
        <v>0</v>
      </c>
      <c r="I216" s="10"/>
      <c r="J216" s="10"/>
      <c r="K216" s="10"/>
      <c r="L216" s="22" t="s">
        <v>1</v>
      </c>
      <c r="M216" s="98" t="s">
        <v>1</v>
      </c>
      <c r="N216" s="10" t="s">
        <v>1675</v>
      </c>
      <c r="O216" s="20"/>
      <c r="P216" s="20"/>
      <c r="Q216" s="20"/>
      <c r="R216" s="29"/>
      <c r="S216" s="15"/>
      <c r="T216" s="15"/>
      <c r="U216" s="15"/>
      <c r="V216" s="155"/>
      <c r="W216" s="155"/>
      <c r="X216" s="10"/>
      <c r="Y216" s="10"/>
      <c r="Z216" s="12"/>
      <c r="AA216" s="14"/>
      <c r="AB216" s="157" t="b">
        <v>0</v>
      </c>
      <c r="AC216" s="20"/>
      <c r="AD216" s="14"/>
      <c r="AE216" s="158" t="b">
        <v>1</v>
      </c>
      <c r="AF216" s="158" t="b">
        <v>0</v>
      </c>
      <c r="AG216" s="14"/>
      <c r="AH216" s="14"/>
      <c r="AI216" s="14"/>
      <c r="AJ216" s="14"/>
      <c r="AK216" s="14"/>
      <c r="AL216" s="14"/>
      <c r="AM216" s="14"/>
      <c r="AN216" s="14"/>
      <c r="AO216" s="21"/>
    </row>
    <row r="217" spans="2:41" x14ac:dyDescent="0.35">
      <c r="B217" s="10" t="b">
        <v>0</v>
      </c>
      <c r="C217" s="10"/>
      <c r="D217" s="10"/>
      <c r="E217" s="10"/>
      <c r="F217" s="10" t="e">
        <v>#VALUE!</v>
      </c>
      <c r="G217" s="10">
        <v>4</v>
      </c>
      <c r="H217" s="10" t="b">
        <v>0</v>
      </c>
      <c r="I217" s="10"/>
      <c r="J217" s="10"/>
      <c r="K217" s="10"/>
      <c r="L217" s="22" t="s">
        <v>1</v>
      </c>
      <c r="M217" s="98" t="s">
        <v>1</v>
      </c>
      <c r="N217" s="10" t="s">
        <v>1675</v>
      </c>
      <c r="O217" s="20"/>
      <c r="P217" s="20"/>
      <c r="Q217" s="20"/>
      <c r="R217" s="29"/>
      <c r="S217" s="15"/>
      <c r="T217" s="15"/>
      <c r="U217" s="15"/>
      <c r="V217" s="155"/>
      <c r="W217" s="155"/>
      <c r="X217" s="10"/>
      <c r="Y217" s="10"/>
      <c r="Z217" s="12"/>
      <c r="AA217" s="14"/>
      <c r="AB217" s="157" t="b">
        <v>0</v>
      </c>
      <c r="AC217" s="20"/>
      <c r="AD217" s="14"/>
      <c r="AE217" s="158" t="b">
        <v>1</v>
      </c>
      <c r="AF217" s="158" t="b">
        <v>0</v>
      </c>
      <c r="AG217" s="14"/>
      <c r="AH217" s="14"/>
      <c r="AI217" s="14"/>
      <c r="AJ217" s="14"/>
      <c r="AK217" s="14"/>
      <c r="AL217" s="14"/>
      <c r="AM217" s="14"/>
      <c r="AN217" s="14"/>
      <c r="AO217" s="21"/>
    </row>
    <row r="218" spans="2:41" x14ac:dyDescent="0.35">
      <c r="B218" s="10" t="b">
        <v>0</v>
      </c>
      <c r="C218" s="10"/>
      <c r="D218" s="10"/>
      <c r="E218" s="10"/>
      <c r="F218" s="10" t="e">
        <v>#VALUE!</v>
      </c>
      <c r="G218" s="10">
        <v>5</v>
      </c>
      <c r="H218" s="10" t="b">
        <v>0</v>
      </c>
      <c r="I218" s="10"/>
      <c r="J218" s="10"/>
      <c r="K218" s="10"/>
      <c r="L218" s="22" t="s">
        <v>1</v>
      </c>
      <c r="M218" s="98" t="s">
        <v>1</v>
      </c>
      <c r="N218" s="10" t="s">
        <v>1675</v>
      </c>
      <c r="O218" s="20"/>
      <c r="P218" s="20"/>
      <c r="Q218" s="20"/>
      <c r="R218" s="29"/>
      <c r="S218" s="15"/>
      <c r="T218" s="15"/>
      <c r="U218" s="15"/>
      <c r="V218" s="155"/>
      <c r="W218" s="155"/>
      <c r="X218" s="10"/>
      <c r="Y218" s="10"/>
      <c r="Z218" s="12"/>
      <c r="AA218" s="14"/>
      <c r="AB218" s="157" t="b">
        <v>0</v>
      </c>
      <c r="AC218" s="20"/>
      <c r="AD218" s="14"/>
      <c r="AE218" s="158" t="b">
        <v>1</v>
      </c>
      <c r="AF218" s="158" t="b">
        <v>0</v>
      </c>
      <c r="AG218" s="14"/>
      <c r="AH218" s="14"/>
      <c r="AI218" s="14"/>
      <c r="AJ218" s="14"/>
      <c r="AK218" s="14"/>
      <c r="AL218" s="14"/>
      <c r="AM218" s="14"/>
      <c r="AN218" s="14"/>
      <c r="AO218" s="21"/>
    </row>
    <row r="219" spans="2:41" x14ac:dyDescent="0.35">
      <c r="B219" s="10" t="b">
        <v>0</v>
      </c>
      <c r="C219" s="10"/>
      <c r="D219" s="10"/>
      <c r="E219" s="10"/>
      <c r="F219" s="10" t="e">
        <v>#VALUE!</v>
      </c>
      <c r="G219" s="10">
        <v>1</v>
      </c>
      <c r="H219" s="10" t="b">
        <v>1</v>
      </c>
      <c r="I219" s="10"/>
      <c r="J219" s="10"/>
      <c r="K219" s="10"/>
      <c r="L219" s="22" t="s">
        <v>1</v>
      </c>
      <c r="M219" s="98" t="s">
        <v>1</v>
      </c>
      <c r="N219" s="10" t="s">
        <v>1675</v>
      </c>
      <c r="O219" s="20"/>
      <c r="P219" s="20"/>
      <c r="Q219" s="20"/>
      <c r="R219" s="29"/>
      <c r="S219" s="15"/>
      <c r="T219" s="15"/>
      <c r="U219" s="15"/>
      <c r="V219" s="155"/>
      <c r="W219" s="155"/>
      <c r="X219" s="10"/>
      <c r="Y219" s="10"/>
      <c r="Z219" s="12"/>
      <c r="AA219" s="14"/>
      <c r="AB219" s="157" t="b">
        <v>0</v>
      </c>
      <c r="AC219" s="20"/>
      <c r="AD219" s="14"/>
      <c r="AE219" s="158" t="b">
        <v>1</v>
      </c>
      <c r="AF219" s="158" t="b">
        <v>0</v>
      </c>
      <c r="AG219" s="14"/>
      <c r="AH219" s="14"/>
      <c r="AI219" s="14"/>
      <c r="AJ219" s="14"/>
      <c r="AK219" s="14"/>
      <c r="AL219" s="14"/>
      <c r="AM219" s="14"/>
      <c r="AN219" s="14"/>
      <c r="AO219" s="21"/>
    </row>
    <row r="220" spans="2:41" x14ac:dyDescent="0.35">
      <c r="B220" s="10" t="b">
        <v>0</v>
      </c>
      <c r="C220" s="10"/>
      <c r="D220" s="10"/>
      <c r="E220" s="10"/>
      <c r="F220" s="10" t="e">
        <v>#VALUE!</v>
      </c>
      <c r="G220" s="10">
        <v>2</v>
      </c>
      <c r="H220" s="10" t="b">
        <v>1</v>
      </c>
      <c r="I220" s="10"/>
      <c r="J220" s="10"/>
      <c r="K220" s="10"/>
      <c r="L220" s="22" t="s">
        <v>1</v>
      </c>
      <c r="M220" s="98" t="s">
        <v>1</v>
      </c>
      <c r="N220" s="10" t="s">
        <v>1675</v>
      </c>
      <c r="O220" s="20"/>
      <c r="P220" s="20"/>
      <c r="Q220" s="20"/>
      <c r="R220" s="29"/>
      <c r="S220" s="15"/>
      <c r="T220" s="15"/>
      <c r="U220" s="15"/>
      <c r="V220" s="155"/>
      <c r="W220" s="155"/>
      <c r="X220" s="10"/>
      <c r="Y220" s="10"/>
      <c r="Z220" s="12"/>
      <c r="AA220" s="14"/>
      <c r="AB220" s="157" t="b">
        <v>0</v>
      </c>
      <c r="AC220" s="20"/>
      <c r="AD220" s="14"/>
      <c r="AE220" s="158" t="b">
        <v>1</v>
      </c>
      <c r="AF220" s="158" t="b">
        <v>0</v>
      </c>
      <c r="AG220" s="14"/>
      <c r="AH220" s="14"/>
      <c r="AI220" s="14"/>
      <c r="AJ220" s="14"/>
      <c r="AK220" s="14"/>
      <c r="AL220" s="14"/>
      <c r="AM220" s="14"/>
      <c r="AN220" s="14"/>
      <c r="AO220" s="21"/>
    </row>
    <row r="221" spans="2:41" x14ac:dyDescent="0.35">
      <c r="B221" s="10" t="b">
        <v>0</v>
      </c>
      <c r="C221" s="10"/>
      <c r="D221" s="10"/>
      <c r="E221" s="10"/>
      <c r="F221" s="10" t="e">
        <v>#VALUE!</v>
      </c>
      <c r="G221" s="10">
        <v>3</v>
      </c>
      <c r="H221" s="10" t="b">
        <v>1</v>
      </c>
      <c r="I221" s="10"/>
      <c r="J221" s="10"/>
      <c r="K221" s="10"/>
      <c r="L221" s="22" t="s">
        <v>1</v>
      </c>
      <c r="M221" s="98" t="s">
        <v>1</v>
      </c>
      <c r="N221" s="10" t="s">
        <v>1675</v>
      </c>
      <c r="O221" s="20"/>
      <c r="P221" s="20"/>
      <c r="Q221" s="20"/>
      <c r="R221" s="29"/>
      <c r="S221" s="15"/>
      <c r="T221" s="15"/>
      <c r="U221" s="15"/>
      <c r="V221" s="155"/>
      <c r="W221" s="155"/>
      <c r="X221" s="10"/>
      <c r="Y221" s="10"/>
      <c r="Z221" s="12"/>
      <c r="AA221" s="14"/>
      <c r="AB221" s="157" t="b">
        <v>0</v>
      </c>
      <c r="AC221" s="20"/>
      <c r="AD221" s="14"/>
      <c r="AE221" s="158" t="b">
        <v>1</v>
      </c>
      <c r="AF221" s="158" t="b">
        <v>0</v>
      </c>
      <c r="AG221" s="14"/>
      <c r="AH221" s="14"/>
      <c r="AI221" s="14"/>
      <c r="AJ221" s="14"/>
      <c r="AK221" s="14"/>
      <c r="AL221" s="14"/>
      <c r="AM221" s="14"/>
      <c r="AN221" s="14"/>
      <c r="AO221" s="21"/>
    </row>
    <row r="222" spans="2:41" x14ac:dyDescent="0.35">
      <c r="B222" s="10" t="b">
        <v>0</v>
      </c>
      <c r="C222" s="10"/>
      <c r="D222" s="10"/>
      <c r="E222" s="10"/>
      <c r="F222" s="10" t="e">
        <v>#VALUE!</v>
      </c>
      <c r="G222" s="10">
        <v>4</v>
      </c>
      <c r="H222" s="10" t="b">
        <v>1</v>
      </c>
      <c r="I222" s="10"/>
      <c r="J222" s="10"/>
      <c r="K222" s="10"/>
      <c r="L222" s="22" t="s">
        <v>1</v>
      </c>
      <c r="M222" s="98" t="s">
        <v>1</v>
      </c>
      <c r="N222" s="10" t="s">
        <v>1675</v>
      </c>
      <c r="O222" s="20"/>
      <c r="P222" s="20"/>
      <c r="Q222" s="20"/>
      <c r="R222" s="29"/>
      <c r="S222" s="15"/>
      <c r="T222" s="15"/>
      <c r="U222" s="15"/>
      <c r="V222" s="155"/>
      <c r="W222" s="155"/>
      <c r="X222" s="10"/>
      <c r="Y222" s="10"/>
      <c r="Z222" s="12"/>
      <c r="AA222" s="14"/>
      <c r="AB222" s="157" t="b">
        <v>0</v>
      </c>
      <c r="AC222" s="20"/>
      <c r="AD222" s="14"/>
      <c r="AE222" s="158" t="b">
        <v>1</v>
      </c>
      <c r="AF222" s="158" t="b">
        <v>0</v>
      </c>
      <c r="AG222" s="14"/>
      <c r="AH222" s="14"/>
      <c r="AI222" s="14"/>
      <c r="AJ222" s="14"/>
      <c r="AK222" s="14"/>
      <c r="AL222" s="14"/>
      <c r="AM222" s="14"/>
      <c r="AN222" s="14"/>
      <c r="AO222" s="21"/>
    </row>
    <row r="223" spans="2:41" x14ac:dyDescent="0.35">
      <c r="B223" s="10" t="b">
        <v>0</v>
      </c>
      <c r="C223" s="10"/>
      <c r="D223" s="10"/>
      <c r="E223" s="10"/>
      <c r="F223" s="10" t="e">
        <v>#VALUE!</v>
      </c>
      <c r="G223" s="10">
        <v>5</v>
      </c>
      <c r="H223" s="10" t="b">
        <v>1</v>
      </c>
      <c r="I223" s="10"/>
      <c r="J223" s="10"/>
      <c r="K223" s="10"/>
      <c r="L223" s="22" t="s">
        <v>1</v>
      </c>
      <c r="M223" s="98" t="s">
        <v>1</v>
      </c>
      <c r="N223" s="10" t="s">
        <v>1675</v>
      </c>
      <c r="O223" s="20"/>
      <c r="P223" s="20"/>
      <c r="Q223" s="20"/>
      <c r="R223" s="29"/>
      <c r="S223" s="15"/>
      <c r="T223" s="15"/>
      <c r="U223" s="15"/>
      <c r="V223" s="155"/>
      <c r="W223" s="155"/>
      <c r="X223" s="10"/>
      <c r="Y223" s="10"/>
      <c r="Z223" s="12"/>
      <c r="AA223" s="14"/>
      <c r="AB223" s="157" t="b">
        <v>0</v>
      </c>
      <c r="AC223" s="20"/>
      <c r="AD223" s="14"/>
      <c r="AE223" s="158" t="b">
        <v>1</v>
      </c>
      <c r="AF223" s="158" t="b">
        <v>0</v>
      </c>
      <c r="AG223" s="14"/>
      <c r="AH223" s="14"/>
      <c r="AI223" s="14"/>
      <c r="AJ223" s="14"/>
      <c r="AK223" s="14"/>
      <c r="AL223" s="14"/>
      <c r="AM223" s="14"/>
      <c r="AN223" s="14"/>
      <c r="AO223" s="21"/>
    </row>
    <row r="224" spans="2:41" x14ac:dyDescent="0.35">
      <c r="B224" s="10" t="b">
        <v>0</v>
      </c>
      <c r="C224" s="10"/>
      <c r="D224" s="10"/>
      <c r="E224" s="10"/>
      <c r="F224" s="10" t="e">
        <v>#VALUE!</v>
      </c>
      <c r="G224" s="10">
        <v>1</v>
      </c>
      <c r="H224" s="10" t="b">
        <v>0</v>
      </c>
      <c r="I224" s="10"/>
      <c r="J224" s="10"/>
      <c r="K224" s="10"/>
      <c r="L224" s="22" t="s">
        <v>1</v>
      </c>
      <c r="M224" s="98" t="s">
        <v>1</v>
      </c>
      <c r="N224" s="10" t="s">
        <v>1675</v>
      </c>
      <c r="O224" s="20"/>
      <c r="P224" s="20"/>
      <c r="Q224" s="20"/>
      <c r="R224" s="29"/>
      <c r="S224" s="15"/>
      <c r="T224" s="15"/>
      <c r="U224" s="15"/>
      <c r="V224" s="155"/>
      <c r="W224" s="155"/>
      <c r="X224" s="10"/>
      <c r="Y224" s="10"/>
      <c r="Z224" s="12"/>
      <c r="AA224" s="14"/>
      <c r="AB224" s="157" t="b">
        <v>0</v>
      </c>
      <c r="AC224" s="20"/>
      <c r="AD224" s="14"/>
      <c r="AE224" s="158" t="b">
        <v>1</v>
      </c>
      <c r="AF224" s="158" t="b">
        <v>0</v>
      </c>
      <c r="AG224" s="14"/>
      <c r="AH224" s="14"/>
      <c r="AI224" s="14"/>
      <c r="AJ224" s="14"/>
      <c r="AK224" s="14"/>
      <c r="AL224" s="14"/>
      <c r="AM224" s="14"/>
      <c r="AN224" s="14"/>
      <c r="AO224" s="21"/>
    </row>
    <row r="225" spans="2:41" x14ac:dyDescent="0.35">
      <c r="B225" s="10" t="b">
        <v>0</v>
      </c>
      <c r="C225" s="10"/>
      <c r="D225" s="10"/>
      <c r="E225" s="10"/>
      <c r="F225" s="10" t="e">
        <v>#VALUE!</v>
      </c>
      <c r="G225" s="10">
        <v>2</v>
      </c>
      <c r="H225" s="10" t="b">
        <v>0</v>
      </c>
      <c r="I225" s="10"/>
      <c r="J225" s="10"/>
      <c r="K225" s="10"/>
      <c r="L225" s="22" t="s">
        <v>1</v>
      </c>
      <c r="M225" s="98" t="s">
        <v>1</v>
      </c>
      <c r="N225" s="10" t="s">
        <v>1675</v>
      </c>
      <c r="O225" s="20"/>
      <c r="P225" s="20"/>
      <c r="Q225" s="20"/>
      <c r="R225" s="29"/>
      <c r="S225" s="15"/>
      <c r="T225" s="15"/>
      <c r="U225" s="15"/>
      <c r="V225" s="155"/>
      <c r="W225" s="155"/>
      <c r="X225" s="10"/>
      <c r="Y225" s="10"/>
      <c r="Z225" s="12"/>
      <c r="AA225" s="14"/>
      <c r="AB225" s="157" t="b">
        <v>0</v>
      </c>
      <c r="AC225" s="20"/>
      <c r="AD225" s="14"/>
      <c r="AE225" s="158" t="b">
        <v>1</v>
      </c>
      <c r="AF225" s="158" t="b">
        <v>0</v>
      </c>
      <c r="AG225" s="14"/>
      <c r="AH225" s="14"/>
      <c r="AI225" s="14"/>
      <c r="AJ225" s="14"/>
      <c r="AK225" s="14"/>
      <c r="AL225" s="14"/>
      <c r="AM225" s="14"/>
      <c r="AN225" s="14"/>
      <c r="AO225" s="21"/>
    </row>
    <row r="226" spans="2:41" x14ac:dyDescent="0.35">
      <c r="B226" s="10" t="b">
        <v>0</v>
      </c>
      <c r="C226" s="10"/>
      <c r="D226" s="10"/>
      <c r="E226" s="10"/>
      <c r="F226" s="10" t="e">
        <v>#VALUE!</v>
      </c>
      <c r="G226" s="10">
        <v>3</v>
      </c>
      <c r="H226" s="10" t="b">
        <v>0</v>
      </c>
      <c r="I226" s="10"/>
      <c r="J226" s="10"/>
      <c r="K226" s="10"/>
      <c r="L226" s="22" t="s">
        <v>1</v>
      </c>
      <c r="M226" s="98" t="s">
        <v>1</v>
      </c>
      <c r="N226" s="10" t="s">
        <v>1675</v>
      </c>
      <c r="O226" s="20"/>
      <c r="P226" s="20"/>
      <c r="Q226" s="20"/>
      <c r="R226" s="29"/>
      <c r="S226" s="15"/>
      <c r="T226" s="15"/>
      <c r="U226" s="15"/>
      <c r="V226" s="155"/>
      <c r="W226" s="155"/>
      <c r="X226" s="10"/>
      <c r="Y226" s="10"/>
      <c r="Z226" s="12"/>
      <c r="AA226" s="14"/>
      <c r="AB226" s="157" t="b">
        <v>0</v>
      </c>
      <c r="AC226" s="20"/>
      <c r="AD226" s="14"/>
      <c r="AE226" s="158" t="b">
        <v>1</v>
      </c>
      <c r="AF226" s="158" t="b">
        <v>0</v>
      </c>
      <c r="AG226" s="14"/>
      <c r="AH226" s="14"/>
      <c r="AI226" s="14"/>
      <c r="AJ226" s="14"/>
      <c r="AK226" s="14"/>
      <c r="AL226" s="14"/>
      <c r="AM226" s="14"/>
      <c r="AN226" s="14"/>
      <c r="AO226" s="21"/>
    </row>
    <row r="227" spans="2:41" x14ac:dyDescent="0.35">
      <c r="B227" s="10" t="b">
        <v>0</v>
      </c>
      <c r="F227" t="e">
        <v>#VALUE!</v>
      </c>
      <c r="G227" s="10">
        <v>4</v>
      </c>
      <c r="H227" s="10" t="b">
        <v>0</v>
      </c>
      <c r="I227" s="10"/>
      <c r="L227" s="22" t="s">
        <v>1</v>
      </c>
      <c r="M227" s="98" t="s">
        <v>1</v>
      </c>
      <c r="N227" s="10" t="s">
        <v>1675</v>
      </c>
      <c r="O227" s="20"/>
      <c r="P227" s="20"/>
      <c r="Q227" s="20"/>
      <c r="R227" s="29"/>
      <c r="S227" s="15"/>
      <c r="T227" s="15"/>
      <c r="U227" s="15"/>
      <c r="V227" s="155"/>
      <c r="W227" s="155"/>
      <c r="X227" s="10"/>
      <c r="Y227" s="10"/>
      <c r="Z227" s="12"/>
      <c r="AA227" s="14"/>
      <c r="AB227" s="157" t="b">
        <v>0</v>
      </c>
      <c r="AC227" s="20"/>
      <c r="AD227" s="14"/>
      <c r="AE227" s="158" t="b">
        <v>1</v>
      </c>
      <c r="AF227" s="158" t="b">
        <v>0</v>
      </c>
      <c r="AG227" s="14"/>
      <c r="AH227" s="14"/>
      <c r="AI227" s="14"/>
      <c r="AJ227" s="14"/>
      <c r="AK227" s="14"/>
      <c r="AL227" s="14"/>
      <c r="AM227" s="14"/>
      <c r="AN227" s="14"/>
      <c r="AO227" s="21"/>
    </row>
    <row r="228" spans="2:41" x14ac:dyDescent="0.35">
      <c r="B228" s="10" t="b">
        <v>0</v>
      </c>
      <c r="F228" t="e">
        <v>#VALUE!</v>
      </c>
      <c r="G228" s="10">
        <v>5</v>
      </c>
      <c r="H228" s="10" t="b">
        <v>0</v>
      </c>
      <c r="I228" s="10"/>
      <c r="L228" s="22" t="s">
        <v>1</v>
      </c>
      <c r="M228" s="98" t="s">
        <v>1</v>
      </c>
      <c r="N228" s="10" t="s">
        <v>1675</v>
      </c>
      <c r="O228" s="20"/>
      <c r="P228" s="20"/>
      <c r="Q228" s="20"/>
      <c r="R228" s="29"/>
      <c r="S228" s="15"/>
      <c r="T228" s="15"/>
      <c r="U228" s="15"/>
      <c r="V228" s="155"/>
      <c r="W228" s="155"/>
      <c r="X228" s="10"/>
      <c r="Y228" s="10"/>
      <c r="Z228" s="12"/>
      <c r="AA228" s="14"/>
      <c r="AB228" s="157" t="b">
        <v>0</v>
      </c>
      <c r="AC228" s="20"/>
      <c r="AD228" s="14"/>
      <c r="AE228" s="158" t="b">
        <v>1</v>
      </c>
      <c r="AF228" s="158" t="b">
        <v>0</v>
      </c>
      <c r="AG228" s="14"/>
      <c r="AH228" s="14"/>
      <c r="AI228" s="14"/>
      <c r="AJ228" s="14"/>
      <c r="AK228" s="14"/>
      <c r="AL228" s="14"/>
      <c r="AM228" s="14"/>
      <c r="AN228" s="14"/>
      <c r="AO228" s="21"/>
    </row>
    <row r="229" spans="2:41" x14ac:dyDescent="0.35">
      <c r="B229" s="10" t="b">
        <v>0</v>
      </c>
      <c r="F229" t="e">
        <v>#VALUE!</v>
      </c>
      <c r="G229" s="10">
        <v>1</v>
      </c>
      <c r="H229" s="10" t="b">
        <v>1</v>
      </c>
      <c r="I229" s="10"/>
      <c r="L229" s="22" t="s">
        <v>1</v>
      </c>
      <c r="M229" s="98" t="s">
        <v>1</v>
      </c>
      <c r="N229" s="10" t="s">
        <v>1675</v>
      </c>
      <c r="O229" s="20"/>
      <c r="P229" s="20"/>
      <c r="Q229" s="20"/>
      <c r="R229" s="29"/>
      <c r="S229" s="15"/>
      <c r="T229" s="15"/>
      <c r="U229" s="15"/>
      <c r="V229" s="155"/>
      <c r="W229" s="155"/>
      <c r="X229" s="10"/>
      <c r="Y229" s="10"/>
      <c r="Z229" s="12"/>
      <c r="AA229" s="14"/>
      <c r="AB229" s="157" t="b">
        <v>0</v>
      </c>
      <c r="AC229" s="20"/>
      <c r="AD229" s="14"/>
      <c r="AE229" s="158" t="b">
        <v>1</v>
      </c>
      <c r="AF229" s="158" t="b">
        <v>0</v>
      </c>
      <c r="AG229" s="14"/>
      <c r="AH229" s="14"/>
      <c r="AI229" s="14"/>
      <c r="AJ229" s="14"/>
      <c r="AK229" s="14"/>
      <c r="AL229" s="14"/>
      <c r="AM229" s="14"/>
      <c r="AN229" s="14"/>
      <c r="AO229" s="21"/>
    </row>
    <row r="230" spans="2:41" hidden="1" outlineLevel="1" x14ac:dyDescent="0.35">
      <c r="B230" s="10" t="b">
        <v>0</v>
      </c>
      <c r="F230" t="e">
        <v>#VALUE!</v>
      </c>
      <c r="G230" s="10">
        <v>2</v>
      </c>
      <c r="H230" s="10" t="b">
        <v>1</v>
      </c>
      <c r="I230" s="10"/>
      <c r="L230" s="22" t="s">
        <v>1</v>
      </c>
      <c r="M230" s="98" t="s">
        <v>1</v>
      </c>
      <c r="N230" s="10" t="s">
        <v>1675</v>
      </c>
      <c r="O230" s="20"/>
      <c r="P230" s="20"/>
      <c r="Q230" s="20"/>
      <c r="R230" s="29"/>
      <c r="S230" s="15"/>
      <c r="T230" s="15"/>
      <c r="U230" s="15"/>
      <c r="V230" s="10"/>
      <c r="W230" s="10"/>
      <c r="X230" s="12"/>
      <c r="Y230" s="10"/>
      <c r="Z230" s="12"/>
      <c r="AA230" s="14"/>
      <c r="AB230" s="157" t="b">
        <v>0</v>
      </c>
      <c r="AC230" s="20"/>
      <c r="AD230" s="14"/>
      <c r="AE230" s="158" t="b">
        <v>1</v>
      </c>
      <c r="AF230" s="158" t="b">
        <v>0</v>
      </c>
      <c r="AG230" s="14"/>
      <c r="AH230" s="14"/>
      <c r="AI230" s="14"/>
      <c r="AJ230" s="14"/>
      <c r="AK230" s="14"/>
      <c r="AL230" s="14"/>
      <c r="AM230" s="14"/>
      <c r="AN230" s="14"/>
      <c r="AO230" s="21"/>
    </row>
    <row r="231" spans="2:41" hidden="1" outlineLevel="1" x14ac:dyDescent="0.35">
      <c r="B231" s="10" t="b">
        <v>0</v>
      </c>
      <c r="F231" t="e">
        <v>#VALUE!</v>
      </c>
      <c r="G231" s="10">
        <v>3</v>
      </c>
      <c r="H231" s="10" t="b">
        <v>1</v>
      </c>
      <c r="I231" s="10"/>
      <c r="L231" s="22" t="s">
        <v>1</v>
      </c>
      <c r="M231" s="98" t="s">
        <v>1</v>
      </c>
      <c r="N231" s="10" t="s">
        <v>1675</v>
      </c>
      <c r="O231" s="20"/>
      <c r="P231" s="20"/>
      <c r="Q231" s="20"/>
      <c r="R231" s="29"/>
      <c r="S231" s="15"/>
      <c r="T231" s="15"/>
      <c r="U231" s="15"/>
      <c r="V231" s="10"/>
      <c r="W231" s="10"/>
      <c r="X231" s="12"/>
      <c r="Y231" s="10"/>
      <c r="Z231" s="12"/>
      <c r="AA231" s="14"/>
      <c r="AB231" s="157" t="b">
        <v>0</v>
      </c>
      <c r="AC231" s="20"/>
      <c r="AD231" s="14"/>
      <c r="AE231" s="158" t="b">
        <v>1</v>
      </c>
      <c r="AF231" s="158" t="b">
        <v>0</v>
      </c>
      <c r="AG231" s="14"/>
      <c r="AH231" s="14"/>
      <c r="AI231" s="14"/>
      <c r="AJ231" s="14"/>
      <c r="AK231" s="14"/>
      <c r="AL231" s="14"/>
      <c r="AM231" s="14"/>
      <c r="AN231" s="14"/>
      <c r="AO231" s="21"/>
    </row>
    <row r="232" spans="2:41" hidden="1" outlineLevel="1" x14ac:dyDescent="0.35">
      <c r="B232" s="10" t="b">
        <v>0</v>
      </c>
      <c r="F232" t="e">
        <v>#VALUE!</v>
      </c>
      <c r="G232" s="10">
        <v>4</v>
      </c>
      <c r="H232" s="10" t="b">
        <v>1</v>
      </c>
      <c r="I232" s="10"/>
      <c r="L232" s="22" t="s">
        <v>1</v>
      </c>
      <c r="M232" s="98" t="s">
        <v>1</v>
      </c>
      <c r="N232" s="10" t="s">
        <v>1675</v>
      </c>
      <c r="O232" s="20"/>
      <c r="P232" s="20"/>
      <c r="Q232" s="20"/>
      <c r="R232" s="29"/>
      <c r="S232" s="15"/>
      <c r="T232" s="15"/>
      <c r="U232" s="15"/>
      <c r="V232" s="10"/>
      <c r="W232" s="10"/>
      <c r="X232" s="12"/>
      <c r="Y232" s="10"/>
      <c r="Z232" s="12"/>
      <c r="AA232" s="14"/>
      <c r="AB232" s="157" t="b">
        <v>0</v>
      </c>
      <c r="AC232" s="20"/>
      <c r="AD232" s="14"/>
      <c r="AE232" s="158" t="b">
        <v>1</v>
      </c>
      <c r="AF232" s="158" t="b">
        <v>0</v>
      </c>
      <c r="AG232" s="14"/>
      <c r="AH232" s="14"/>
      <c r="AI232" s="14"/>
      <c r="AJ232" s="14"/>
      <c r="AK232" s="14"/>
      <c r="AL232" s="14"/>
      <c r="AM232" s="14"/>
      <c r="AN232" s="14"/>
      <c r="AO232" s="21"/>
    </row>
    <row r="233" spans="2:41" hidden="1" outlineLevel="1" x14ac:dyDescent="0.35">
      <c r="B233" s="10" t="b">
        <v>0</v>
      </c>
      <c r="F233" t="e">
        <v>#VALUE!</v>
      </c>
      <c r="G233" s="10">
        <v>5</v>
      </c>
      <c r="H233" s="10" t="b">
        <v>1</v>
      </c>
      <c r="I233" s="10"/>
      <c r="L233" s="22" t="s">
        <v>1</v>
      </c>
      <c r="M233" s="98" t="s">
        <v>1</v>
      </c>
      <c r="N233" s="10" t="s">
        <v>1675</v>
      </c>
      <c r="O233" s="20"/>
      <c r="P233" s="20"/>
      <c r="Q233" s="20"/>
      <c r="R233" s="29"/>
      <c r="S233" s="15"/>
      <c r="T233" s="15"/>
      <c r="U233" s="15"/>
      <c r="V233" s="10"/>
      <c r="W233" s="10"/>
      <c r="X233" s="12"/>
      <c r="Y233" s="10"/>
      <c r="Z233" s="12"/>
      <c r="AA233" s="14"/>
      <c r="AB233" s="157" t="b">
        <v>0</v>
      </c>
      <c r="AC233" s="20"/>
      <c r="AD233" s="14"/>
      <c r="AE233" s="158" t="b">
        <v>1</v>
      </c>
      <c r="AF233" s="158" t="b">
        <v>0</v>
      </c>
      <c r="AG233" s="14"/>
      <c r="AH233" s="14"/>
      <c r="AI233" s="14"/>
      <c r="AJ233" s="14"/>
      <c r="AK233" s="14"/>
      <c r="AL233" s="14"/>
      <c r="AM233" s="14"/>
      <c r="AN233" s="14"/>
      <c r="AO233" s="21"/>
    </row>
    <row r="234" spans="2:41" hidden="1" outlineLevel="1" x14ac:dyDescent="0.35">
      <c r="B234" s="10" t="b">
        <v>0</v>
      </c>
      <c r="F234" t="e">
        <v>#VALUE!</v>
      </c>
      <c r="G234" s="10">
        <v>1</v>
      </c>
      <c r="H234" s="10" t="b">
        <v>0</v>
      </c>
      <c r="I234" s="10"/>
      <c r="L234" s="22" t="s">
        <v>1</v>
      </c>
      <c r="M234" s="98" t="s">
        <v>1</v>
      </c>
      <c r="N234" s="10" t="s">
        <v>1675</v>
      </c>
      <c r="O234" s="20"/>
      <c r="P234" s="20"/>
      <c r="Q234" s="20"/>
      <c r="R234" s="29"/>
      <c r="S234" s="15"/>
      <c r="T234" s="15"/>
      <c r="U234" s="15"/>
      <c r="V234" s="10"/>
      <c r="W234" s="10"/>
      <c r="X234" s="12"/>
      <c r="Y234" s="10"/>
      <c r="Z234" s="12"/>
      <c r="AA234" s="14"/>
      <c r="AB234" s="157" t="b">
        <v>0</v>
      </c>
      <c r="AC234" s="20"/>
      <c r="AD234" s="14"/>
      <c r="AE234" s="158" t="b">
        <v>1</v>
      </c>
      <c r="AF234" s="158" t="b">
        <v>0</v>
      </c>
      <c r="AG234" s="14"/>
      <c r="AH234" s="14"/>
      <c r="AI234" s="14"/>
      <c r="AJ234" s="14"/>
      <c r="AK234" s="14"/>
      <c r="AL234" s="14"/>
      <c r="AM234" s="14"/>
      <c r="AN234" s="14"/>
      <c r="AO234" s="21"/>
    </row>
    <row r="235" spans="2:41" hidden="1" outlineLevel="1" x14ac:dyDescent="0.35">
      <c r="B235" s="10" t="b">
        <v>0</v>
      </c>
      <c r="F235" t="e">
        <v>#VALUE!</v>
      </c>
      <c r="G235" s="10">
        <v>2</v>
      </c>
      <c r="H235" s="10" t="b">
        <v>0</v>
      </c>
      <c r="I235" s="10"/>
      <c r="L235" s="22" t="s">
        <v>1</v>
      </c>
      <c r="M235" s="98" t="s">
        <v>1</v>
      </c>
      <c r="N235" s="10" t="s">
        <v>1675</v>
      </c>
      <c r="O235" s="20"/>
      <c r="P235" s="20"/>
      <c r="Q235" s="20"/>
      <c r="R235" s="29"/>
      <c r="S235" s="15"/>
      <c r="T235" s="15"/>
      <c r="U235" s="15"/>
      <c r="V235" s="10"/>
      <c r="W235" s="10"/>
      <c r="X235" s="12"/>
      <c r="Y235" s="10"/>
      <c r="Z235" s="12"/>
      <c r="AA235" s="14"/>
      <c r="AB235" s="157" t="b">
        <v>0</v>
      </c>
      <c r="AC235" s="20"/>
      <c r="AD235" s="14"/>
      <c r="AE235" s="158" t="b">
        <v>1</v>
      </c>
      <c r="AF235" s="158" t="b">
        <v>0</v>
      </c>
      <c r="AG235" s="14"/>
      <c r="AH235" s="14"/>
      <c r="AI235" s="14"/>
      <c r="AJ235" s="14"/>
      <c r="AK235" s="14"/>
      <c r="AL235" s="14"/>
      <c r="AM235" s="14"/>
      <c r="AN235" s="14"/>
      <c r="AO235" s="21"/>
    </row>
    <row r="236" spans="2:41" hidden="1" outlineLevel="1" x14ac:dyDescent="0.35">
      <c r="B236" s="10" t="b">
        <v>0</v>
      </c>
      <c r="F236" t="e">
        <v>#VALUE!</v>
      </c>
      <c r="G236" s="10">
        <v>3</v>
      </c>
      <c r="H236" s="10" t="b">
        <v>0</v>
      </c>
      <c r="I236" s="10"/>
      <c r="L236" s="22" t="s">
        <v>1</v>
      </c>
      <c r="M236" s="98" t="s">
        <v>1</v>
      </c>
      <c r="N236" s="10" t="s">
        <v>1675</v>
      </c>
      <c r="O236" s="20"/>
      <c r="P236" s="20"/>
      <c r="Q236" s="20"/>
      <c r="R236" s="29"/>
      <c r="S236" s="15"/>
      <c r="T236" s="15"/>
      <c r="U236" s="15"/>
      <c r="V236" s="10"/>
      <c r="W236" s="10"/>
      <c r="X236" s="12"/>
      <c r="Y236" s="10"/>
      <c r="Z236" s="12"/>
      <c r="AA236" s="14"/>
      <c r="AB236" s="157" t="b">
        <v>0</v>
      </c>
      <c r="AC236" s="20"/>
      <c r="AD236" s="14"/>
      <c r="AE236" s="158" t="b">
        <v>1</v>
      </c>
      <c r="AF236" s="158" t="b">
        <v>0</v>
      </c>
      <c r="AG236" s="14"/>
      <c r="AH236" s="14"/>
      <c r="AI236" s="14"/>
      <c r="AJ236" s="14"/>
      <c r="AK236" s="14"/>
      <c r="AL236" s="14"/>
      <c r="AM236" s="14"/>
      <c r="AN236" s="14"/>
      <c r="AO236" s="21"/>
    </row>
    <row r="237" spans="2:41" hidden="1" outlineLevel="1" x14ac:dyDescent="0.35">
      <c r="B237" s="10" t="b">
        <v>0</v>
      </c>
      <c r="F237" t="e">
        <v>#VALUE!</v>
      </c>
      <c r="G237" s="10">
        <v>4</v>
      </c>
      <c r="H237" s="10" t="b">
        <v>0</v>
      </c>
      <c r="I237" s="10"/>
      <c r="L237" s="22" t="s">
        <v>1</v>
      </c>
      <c r="M237" s="98" t="s">
        <v>1</v>
      </c>
      <c r="N237" s="10" t="s">
        <v>1675</v>
      </c>
      <c r="O237" s="20"/>
      <c r="P237" s="20"/>
      <c r="Q237" s="20"/>
      <c r="R237" s="29"/>
      <c r="S237" s="15"/>
      <c r="T237" s="15"/>
      <c r="U237" s="15"/>
      <c r="V237" s="10"/>
      <c r="W237" s="10"/>
      <c r="X237" s="12"/>
      <c r="Y237" s="10"/>
      <c r="Z237" s="12"/>
      <c r="AA237" s="14"/>
      <c r="AB237" s="157" t="b">
        <v>0</v>
      </c>
      <c r="AC237" s="20"/>
      <c r="AD237" s="14"/>
      <c r="AE237" s="158" t="b">
        <v>1</v>
      </c>
      <c r="AF237" s="158" t="b">
        <v>0</v>
      </c>
      <c r="AG237" s="14"/>
      <c r="AH237" s="14"/>
      <c r="AI237" s="14"/>
      <c r="AJ237" s="14"/>
      <c r="AK237" s="14"/>
      <c r="AL237" s="14"/>
      <c r="AM237" s="14"/>
      <c r="AN237" s="14"/>
      <c r="AO237" s="21"/>
    </row>
    <row r="238" spans="2:41" hidden="1" outlineLevel="1" x14ac:dyDescent="0.35">
      <c r="B238" s="10" t="b">
        <v>0</v>
      </c>
      <c r="F238" t="e">
        <v>#VALUE!</v>
      </c>
      <c r="G238" s="10">
        <v>5</v>
      </c>
      <c r="H238" s="10" t="b">
        <v>0</v>
      </c>
      <c r="I238" s="10"/>
      <c r="L238" s="22" t="s">
        <v>1</v>
      </c>
      <c r="M238" s="98" t="s">
        <v>1</v>
      </c>
      <c r="N238" s="10" t="s">
        <v>1675</v>
      </c>
      <c r="O238" s="20"/>
      <c r="P238" s="20"/>
      <c r="Q238" s="20"/>
      <c r="R238" s="29"/>
      <c r="S238" s="15"/>
      <c r="T238" s="15"/>
      <c r="U238" s="15"/>
      <c r="V238" s="10"/>
      <c r="W238" s="10"/>
      <c r="X238" s="12"/>
      <c r="Y238" s="10"/>
      <c r="Z238" s="12"/>
      <c r="AA238" s="14"/>
      <c r="AB238" s="157" t="b">
        <v>0</v>
      </c>
      <c r="AC238" s="20"/>
      <c r="AD238" s="14"/>
      <c r="AE238" s="158" t="b">
        <v>1</v>
      </c>
      <c r="AF238" s="158" t="b">
        <v>0</v>
      </c>
      <c r="AG238" s="14"/>
      <c r="AH238" s="14"/>
      <c r="AI238" s="14"/>
      <c r="AJ238" s="14"/>
      <c r="AK238" s="14"/>
      <c r="AL238" s="14"/>
      <c r="AM238" s="14"/>
      <c r="AN238" s="14"/>
      <c r="AO238" s="21"/>
    </row>
    <row r="239" spans="2:41" hidden="1" outlineLevel="1" x14ac:dyDescent="0.35">
      <c r="B239" s="10" t="b">
        <v>0</v>
      </c>
      <c r="F239" t="e">
        <v>#VALUE!</v>
      </c>
      <c r="G239" s="10">
        <v>1</v>
      </c>
      <c r="H239" s="10" t="b">
        <v>1</v>
      </c>
      <c r="I239" s="10"/>
      <c r="L239" s="22" t="s">
        <v>1</v>
      </c>
      <c r="M239" s="98" t="s">
        <v>1</v>
      </c>
      <c r="N239" s="10" t="s">
        <v>1675</v>
      </c>
      <c r="O239" s="20"/>
      <c r="P239" s="20"/>
      <c r="Q239" s="20"/>
      <c r="R239" s="29"/>
      <c r="S239" s="15"/>
      <c r="T239" s="15"/>
      <c r="U239" s="15"/>
      <c r="V239" s="10"/>
      <c r="W239" s="10"/>
      <c r="X239" s="12"/>
      <c r="Y239" s="10"/>
      <c r="Z239" s="12"/>
      <c r="AA239" s="14"/>
      <c r="AB239" s="157" t="b">
        <v>0</v>
      </c>
      <c r="AC239" s="20"/>
      <c r="AD239" s="14"/>
      <c r="AE239" s="158" t="b">
        <v>1</v>
      </c>
      <c r="AF239" s="158" t="b">
        <v>0</v>
      </c>
      <c r="AG239" s="14"/>
      <c r="AH239" s="14"/>
      <c r="AI239" s="14"/>
      <c r="AJ239" s="14"/>
      <c r="AK239" s="14"/>
      <c r="AL239" s="14"/>
      <c r="AM239" s="14"/>
      <c r="AN239" s="14"/>
      <c r="AO239" s="21"/>
    </row>
    <row r="240" spans="2:41" hidden="1" outlineLevel="1" x14ac:dyDescent="0.35">
      <c r="B240" s="10" t="b">
        <v>0</v>
      </c>
      <c r="F240" t="e">
        <v>#VALUE!</v>
      </c>
      <c r="G240" s="10">
        <v>2</v>
      </c>
      <c r="H240" s="10" t="b">
        <v>1</v>
      </c>
      <c r="I240" s="10"/>
      <c r="L240" s="22" t="s">
        <v>1</v>
      </c>
      <c r="M240" s="98" t="s">
        <v>1</v>
      </c>
      <c r="N240" s="10" t="s">
        <v>1675</v>
      </c>
      <c r="O240" s="20"/>
      <c r="P240" s="20"/>
      <c r="Q240" s="20"/>
      <c r="R240" s="29"/>
      <c r="S240" s="15"/>
      <c r="T240" s="15"/>
      <c r="U240" s="15"/>
      <c r="V240" s="10"/>
      <c r="W240" s="10"/>
      <c r="X240" s="12"/>
      <c r="Y240" s="10"/>
      <c r="Z240" s="12"/>
      <c r="AA240" s="14"/>
      <c r="AB240" s="157" t="b">
        <v>0</v>
      </c>
      <c r="AC240" s="20"/>
      <c r="AD240" s="14"/>
      <c r="AE240" s="158" t="b">
        <v>1</v>
      </c>
      <c r="AF240" s="158" t="b">
        <v>0</v>
      </c>
      <c r="AG240" s="14"/>
      <c r="AH240" s="14"/>
      <c r="AI240" s="14"/>
      <c r="AJ240" s="14"/>
      <c r="AK240" s="14"/>
      <c r="AL240" s="14"/>
      <c r="AM240" s="14"/>
      <c r="AN240" s="14"/>
      <c r="AO240" s="21"/>
    </row>
    <row r="241" spans="2:41" hidden="1" outlineLevel="1" x14ac:dyDescent="0.35">
      <c r="B241" s="10" t="b">
        <v>0</v>
      </c>
      <c r="F241" t="e">
        <v>#VALUE!</v>
      </c>
      <c r="G241" s="10">
        <v>3</v>
      </c>
      <c r="H241" s="10" t="b">
        <v>1</v>
      </c>
      <c r="I241" s="10"/>
      <c r="L241" s="78" t="s">
        <v>1</v>
      </c>
      <c r="M241" s="99" t="s">
        <v>1</v>
      </c>
      <c r="N241" s="79" t="s">
        <v>1675</v>
      </c>
      <c r="O241" s="20"/>
      <c r="P241" s="20"/>
      <c r="Q241" s="20"/>
      <c r="R241" s="29"/>
      <c r="S241" s="15"/>
      <c r="T241" s="15"/>
      <c r="U241" s="15"/>
      <c r="V241" s="10"/>
      <c r="W241" s="10"/>
      <c r="X241" s="12"/>
      <c r="Y241" s="10"/>
      <c r="Z241" s="12"/>
      <c r="AA241" s="14"/>
      <c r="AB241" s="157" t="b">
        <v>0</v>
      </c>
      <c r="AC241" s="20"/>
      <c r="AD241" s="14"/>
      <c r="AE241" s="158" t="b">
        <v>1</v>
      </c>
      <c r="AF241" s="158" t="b">
        <v>0</v>
      </c>
      <c r="AG241" s="14"/>
      <c r="AH241" s="14"/>
      <c r="AI241" s="14"/>
      <c r="AJ241" s="14"/>
      <c r="AK241" s="14"/>
      <c r="AL241" s="14"/>
      <c r="AM241" s="14"/>
      <c r="AN241" s="14"/>
      <c r="AO241" s="21"/>
    </row>
    <row r="242" spans="2:41" collapsed="1" x14ac:dyDescent="0.35">
      <c r="B242" s="10"/>
    </row>
  </sheetData>
  <autoFilter ref="A10:AM241" xr:uid="{3E5646C1-4DCB-4EBA-BC05-FCF7E78BA11F}"/>
  <mergeCells count="1">
    <mergeCell ref="A5:AO5"/>
  </mergeCells>
  <conditionalFormatting sqref="A11:W176 Y182:AD229 P11:P241 B177:W226 L227:W229 X11:X229 Y11:AO181 A177:A181 AE182:AO241 G227:I241 B227:B242">
    <cfRule type="expression" dxfId="95" priority="27">
      <formula>NOT($W11)</formula>
    </cfRule>
  </conditionalFormatting>
  <conditionalFormatting sqref="L11:W226 P11:P241">
    <cfRule type="expression" dxfId="94" priority="37">
      <formula>AND($B11,$H11)</formula>
    </cfRule>
  </conditionalFormatting>
  <conditionalFormatting sqref="L11:X229 Y182:AD229 AE182:AO241 L230:AD241">
    <cfRule type="expression" dxfId="93" priority="7">
      <formula>AND($B11,NOT($B12))</formula>
    </cfRule>
  </conditionalFormatting>
  <conditionalFormatting sqref="L11:AC241">
    <cfRule type="expression" dxfId="92" priority="11">
      <formula>AND(NOT($B11),$H11)</formula>
    </cfRule>
  </conditionalFormatting>
  <conditionalFormatting sqref="L230:AD241">
    <cfRule type="expression" dxfId="91" priority="10">
      <formula>NOT($W230)</formula>
    </cfRule>
  </conditionalFormatting>
  <conditionalFormatting sqref="N11:N241">
    <cfRule type="expression" dxfId="90" priority="6">
      <formula>NOT($C11)</formula>
    </cfRule>
  </conditionalFormatting>
  <conditionalFormatting sqref="N11:O241">
    <cfRule type="expression" dxfId="88" priority="3">
      <formula>$I11</formula>
    </cfRule>
  </conditionalFormatting>
  <conditionalFormatting sqref="P11:P241">
    <cfRule type="expression" dxfId="87" priority="4">
      <formula>NOT($D11)</formula>
    </cfRule>
    <cfRule type="expression" dxfId="86" priority="5">
      <formula>$D11</formula>
    </cfRule>
    <cfRule type="expression" dxfId="85" priority="28">
      <formula>AND(NOT($B11),$H11)</formula>
    </cfRule>
  </conditionalFormatting>
  <conditionalFormatting sqref="P181:W181 Y181:AO181 AE182:AF241">
    <cfRule type="expression" dxfId="84" priority="40">
      <formula>AND($B181,NOT(#REF!))</formula>
    </cfRule>
  </conditionalFormatting>
  <conditionalFormatting sqref="X11:X229">
    <cfRule type="expression" dxfId="83" priority="1">
      <formula>$I11</formula>
    </cfRule>
    <cfRule type="expression" dxfId="82" priority="2">
      <formula>NOT($C11)</formula>
    </cfRule>
  </conditionalFormatting>
  <conditionalFormatting sqref="X11:AC229 L227:W229 L230:AC241">
    <cfRule type="expression" dxfId="81" priority="17">
      <formula>AND($B11,$H11)</formula>
    </cfRule>
  </conditionalFormatting>
  <conditionalFormatting sqref="Y11:AO181 P11:P241">
    <cfRule type="expression" dxfId="80" priority="19">
      <formula>AND($B11,NOT($B12))</formula>
    </cfRule>
  </conditionalFormatting>
  <conditionalFormatting sqref="AA11:AA241">
    <cfRule type="expression" dxfId="79" priority="8">
      <formula>AND(Z11,AB11)</formula>
    </cfRule>
    <cfRule type="expression" dxfId="78" priority="9">
      <formula>AND(Z11,NOT(AB11))</formula>
    </cfRule>
  </conditionalFormatting>
  <conditionalFormatting sqref="AD11:AD226">
    <cfRule type="expression" dxfId="77" priority="32">
      <formula>AF11</formula>
    </cfRule>
  </conditionalFormatting>
  <conditionalFormatting sqref="AD11:AD241">
    <cfRule type="expression" dxfId="76" priority="12">
      <formula>AE11</formula>
    </cfRule>
    <cfRule type="expression" dxfId="75" priority="13">
      <formula>NOT(AE11)</formula>
    </cfRule>
  </conditionalFormatting>
  <conditionalFormatting sqref="AD227:AD241">
    <cfRule type="expression" dxfId="74" priority="14">
      <formula>AF227</formula>
    </cfRule>
  </conditionalFormatting>
  <conditionalFormatting sqref="AG11:AO241">
    <cfRule type="expression" dxfId="73" priority="15">
      <formula>AG11&lt;&gt;AG$1</formula>
    </cfRule>
    <cfRule type="expression" dxfId="72" priority="16">
      <formula>AG11=AG$1</formula>
    </cfRule>
  </conditionalFormatting>
  <pageMargins left="0.70866141732283472" right="0.70866141732283472" top="0.74803149606299213" bottom="0.74803149606299213" header="0.31496062992125984" footer="0.31496062992125984"/>
  <pageSetup paperSize="8" scale="67" fitToHeight="0" orientation="portrait" r:id="rId1"/>
  <headerFooter>
    <oddFooter>&amp;CPage &amp;P of &amp;N&amp;R&amp;D</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20" id="{4706D83F-F3D7-4C21-9C66-3DE0A318EAE4}">
            <xm:f>$A53=zTippingResultsWinnerThisRound!$A$2</xm:f>
            <x14:dxf>
              <font>
                <b/>
                <i val="0"/>
              </font>
            </x14:dxf>
          </x14:cfRule>
          <xm:sqref>N53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21002-81F6-490C-B120-8A146C3795FD}">
  <sheetPr codeName="Sheet111">
    <tabColor theme="3" tint="0.59999389629810485"/>
  </sheetPr>
  <dimension ref="A1:E243"/>
  <sheetViews>
    <sheetView workbookViewId="0">
      <selection sqref="A1:E243"/>
    </sheetView>
  </sheetViews>
  <sheetFormatPr defaultRowHeight="14.5" x14ac:dyDescent="0.35"/>
  <cols>
    <col min="1" max="1" width="16.7265625" bestFit="1" customWidth="1"/>
    <col min="2" max="2" width="10.7265625" bestFit="1" customWidth="1"/>
    <col min="3" max="3" width="10.81640625" bestFit="1" customWidth="1"/>
    <col min="4" max="4" width="17.26953125" bestFit="1" customWidth="1"/>
    <col min="5" max="5" width="13.26953125" bestFit="1" customWidth="1"/>
  </cols>
  <sheetData>
    <row r="1" spans="1:5" x14ac:dyDescent="0.35">
      <c r="A1" t="s">
        <v>746</v>
      </c>
      <c r="B1" t="s">
        <v>45</v>
      </c>
      <c r="C1" t="s">
        <v>42</v>
      </c>
      <c r="D1" t="s">
        <v>635</v>
      </c>
      <c r="E1" t="s">
        <v>636</v>
      </c>
    </row>
    <row r="2" spans="1:5" x14ac:dyDescent="0.35">
      <c r="A2">
        <v>1</v>
      </c>
      <c r="B2">
        <v>1</v>
      </c>
      <c r="C2">
        <v>99</v>
      </c>
      <c r="D2" t="b">
        <v>1</v>
      </c>
      <c r="E2" t="b">
        <v>1</v>
      </c>
    </row>
    <row r="3" spans="1:5" x14ac:dyDescent="0.35">
      <c r="A3">
        <v>2</v>
      </c>
      <c r="B3">
        <v>1</v>
      </c>
      <c r="C3">
        <v>136</v>
      </c>
      <c r="D3" t="b">
        <v>1</v>
      </c>
      <c r="E3" t="b">
        <v>1</v>
      </c>
    </row>
    <row r="4" spans="1:5" x14ac:dyDescent="0.35">
      <c r="A4">
        <v>3</v>
      </c>
      <c r="B4">
        <v>2</v>
      </c>
      <c r="C4">
        <v>214</v>
      </c>
      <c r="D4" t="b">
        <v>1</v>
      </c>
      <c r="E4" t="b">
        <v>1</v>
      </c>
    </row>
    <row r="5" spans="1:5" x14ac:dyDescent="0.35">
      <c r="A5">
        <v>6</v>
      </c>
      <c r="B5">
        <v>3</v>
      </c>
      <c r="C5">
        <v>147</v>
      </c>
      <c r="D5" t="b">
        <v>1</v>
      </c>
      <c r="E5" t="b">
        <v>1</v>
      </c>
    </row>
    <row r="6" spans="1:5" x14ac:dyDescent="0.35">
      <c r="A6">
        <v>5</v>
      </c>
      <c r="B6">
        <v>3</v>
      </c>
      <c r="C6">
        <v>202</v>
      </c>
      <c r="D6" t="b">
        <v>1</v>
      </c>
      <c r="E6" t="b">
        <v>1</v>
      </c>
    </row>
    <row r="7" spans="1:5" x14ac:dyDescent="0.35">
      <c r="A7">
        <v>4</v>
      </c>
      <c r="B7">
        <v>3</v>
      </c>
      <c r="C7">
        <v>222</v>
      </c>
      <c r="D7" t="b">
        <v>1</v>
      </c>
      <c r="E7" t="b">
        <v>1</v>
      </c>
    </row>
    <row r="8" spans="1:5" x14ac:dyDescent="0.35">
      <c r="A8">
        <v>7</v>
      </c>
      <c r="B8">
        <v>3</v>
      </c>
      <c r="C8">
        <v>261</v>
      </c>
      <c r="D8" t="b">
        <v>1</v>
      </c>
      <c r="E8" t="b">
        <v>1</v>
      </c>
    </row>
    <row r="9" spans="1:5" x14ac:dyDescent="0.35">
      <c r="A9">
        <v>8</v>
      </c>
      <c r="B9">
        <v>3</v>
      </c>
      <c r="C9">
        <v>273</v>
      </c>
      <c r="D9" t="b">
        <v>1</v>
      </c>
      <c r="E9" t="b">
        <v>1</v>
      </c>
    </row>
    <row r="10" spans="1:5" x14ac:dyDescent="0.35">
      <c r="A10">
        <v>9</v>
      </c>
      <c r="B10">
        <v>4</v>
      </c>
      <c r="C10">
        <v>191</v>
      </c>
      <c r="D10" t="b">
        <v>1</v>
      </c>
      <c r="E10" t="b">
        <v>1</v>
      </c>
    </row>
    <row r="11" spans="1:5" x14ac:dyDescent="0.35">
      <c r="A11">
        <v>12</v>
      </c>
      <c r="B11">
        <v>5</v>
      </c>
      <c r="C11">
        <v>149</v>
      </c>
      <c r="D11" t="b">
        <v>1</v>
      </c>
      <c r="E11" t="b">
        <v>1</v>
      </c>
    </row>
    <row r="12" spans="1:5" x14ac:dyDescent="0.35">
      <c r="A12">
        <v>13</v>
      </c>
      <c r="B12">
        <v>5</v>
      </c>
      <c r="C12">
        <v>151</v>
      </c>
      <c r="D12" t="b">
        <v>1</v>
      </c>
      <c r="E12" t="b">
        <v>1</v>
      </c>
    </row>
    <row r="13" spans="1:5" x14ac:dyDescent="0.35">
      <c r="A13">
        <v>14</v>
      </c>
      <c r="B13">
        <v>5</v>
      </c>
      <c r="C13">
        <v>167</v>
      </c>
      <c r="D13" t="b">
        <v>1</v>
      </c>
      <c r="E13" t="b">
        <v>1</v>
      </c>
    </row>
    <row r="14" spans="1:5" x14ac:dyDescent="0.35">
      <c r="A14">
        <v>10</v>
      </c>
      <c r="B14">
        <v>5</v>
      </c>
      <c r="C14">
        <v>199</v>
      </c>
      <c r="D14" t="b">
        <v>1</v>
      </c>
      <c r="E14" t="b">
        <v>1</v>
      </c>
    </row>
    <row r="15" spans="1:5" x14ac:dyDescent="0.35">
      <c r="A15">
        <v>11</v>
      </c>
      <c r="B15">
        <v>5</v>
      </c>
      <c r="C15">
        <v>200</v>
      </c>
      <c r="D15" t="b">
        <v>1</v>
      </c>
      <c r="E15" t="b">
        <v>1</v>
      </c>
    </row>
    <row r="16" spans="1:5" x14ac:dyDescent="0.35">
      <c r="A16">
        <v>21</v>
      </c>
      <c r="B16">
        <v>6</v>
      </c>
      <c r="C16">
        <v>65</v>
      </c>
      <c r="D16" t="b">
        <v>1</v>
      </c>
      <c r="E16" t="b">
        <v>1</v>
      </c>
    </row>
    <row r="17" spans="1:5" x14ac:dyDescent="0.35">
      <c r="A17">
        <v>19</v>
      </c>
      <c r="B17">
        <v>6</v>
      </c>
      <c r="C17">
        <v>97</v>
      </c>
      <c r="D17" t="b">
        <v>1</v>
      </c>
      <c r="E17" t="b">
        <v>1</v>
      </c>
    </row>
    <row r="18" spans="1:5" x14ac:dyDescent="0.35">
      <c r="A18">
        <v>20</v>
      </c>
      <c r="B18">
        <v>6</v>
      </c>
      <c r="C18">
        <v>106</v>
      </c>
      <c r="D18" t="b">
        <v>1</v>
      </c>
      <c r="E18" t="b">
        <v>1</v>
      </c>
    </row>
    <row r="19" spans="1:5" x14ac:dyDescent="0.35">
      <c r="A19">
        <v>16</v>
      </c>
      <c r="B19">
        <v>6</v>
      </c>
      <c r="C19">
        <v>131</v>
      </c>
      <c r="D19" t="b">
        <v>1</v>
      </c>
      <c r="E19" t="b">
        <v>1</v>
      </c>
    </row>
    <row r="20" spans="1:5" x14ac:dyDescent="0.35">
      <c r="A20">
        <v>15</v>
      </c>
      <c r="B20">
        <v>6</v>
      </c>
      <c r="C20">
        <v>150</v>
      </c>
      <c r="D20" t="b">
        <v>1</v>
      </c>
      <c r="E20" t="b">
        <v>1</v>
      </c>
    </row>
    <row r="21" spans="1:5" x14ac:dyDescent="0.35">
      <c r="A21">
        <v>17</v>
      </c>
      <c r="B21">
        <v>6</v>
      </c>
      <c r="C21">
        <v>181</v>
      </c>
      <c r="D21" t="b">
        <v>1</v>
      </c>
      <c r="E21" t="b">
        <v>1</v>
      </c>
    </row>
    <row r="22" spans="1:5" x14ac:dyDescent="0.35">
      <c r="A22">
        <v>18</v>
      </c>
      <c r="B22">
        <v>6</v>
      </c>
      <c r="C22">
        <v>198</v>
      </c>
      <c r="D22" t="b">
        <v>1</v>
      </c>
      <c r="E22" t="b">
        <v>1</v>
      </c>
    </row>
    <row r="23" spans="1:5" x14ac:dyDescent="0.35">
      <c r="A23">
        <v>24</v>
      </c>
      <c r="B23">
        <v>6</v>
      </c>
      <c r="C23">
        <v>225</v>
      </c>
      <c r="D23" t="b">
        <v>1</v>
      </c>
      <c r="E23" t="b">
        <v>1</v>
      </c>
    </row>
    <row r="24" spans="1:5" x14ac:dyDescent="0.35">
      <c r="A24">
        <v>23</v>
      </c>
      <c r="B24">
        <v>6</v>
      </c>
      <c r="C24">
        <v>262</v>
      </c>
      <c r="D24" t="b">
        <v>1</v>
      </c>
      <c r="E24" t="b">
        <v>1</v>
      </c>
    </row>
    <row r="25" spans="1:5" x14ac:dyDescent="0.35">
      <c r="A25">
        <v>22</v>
      </c>
      <c r="B25">
        <v>6</v>
      </c>
      <c r="C25">
        <v>282</v>
      </c>
      <c r="D25" t="b">
        <v>1</v>
      </c>
      <c r="E25" t="b">
        <v>1</v>
      </c>
    </row>
    <row r="26" spans="1:5" x14ac:dyDescent="0.35">
      <c r="A26">
        <v>36</v>
      </c>
      <c r="B26">
        <v>7</v>
      </c>
      <c r="C26">
        <v>15</v>
      </c>
      <c r="D26" t="b">
        <v>1</v>
      </c>
      <c r="E26" t="b">
        <v>1</v>
      </c>
    </row>
    <row r="27" spans="1:5" x14ac:dyDescent="0.35">
      <c r="A27">
        <v>37</v>
      </c>
      <c r="B27">
        <v>7</v>
      </c>
      <c r="C27">
        <v>32</v>
      </c>
      <c r="D27" t="b">
        <v>1</v>
      </c>
      <c r="E27" t="b">
        <v>1</v>
      </c>
    </row>
    <row r="28" spans="1:5" x14ac:dyDescent="0.35">
      <c r="A28">
        <v>35</v>
      </c>
      <c r="B28">
        <v>7</v>
      </c>
      <c r="C28">
        <v>62</v>
      </c>
      <c r="D28" t="b">
        <v>1</v>
      </c>
      <c r="E28" t="b">
        <v>1</v>
      </c>
    </row>
    <row r="29" spans="1:5" x14ac:dyDescent="0.35">
      <c r="A29">
        <v>33</v>
      </c>
      <c r="B29">
        <v>7</v>
      </c>
      <c r="C29">
        <v>69</v>
      </c>
      <c r="D29" t="b">
        <v>1</v>
      </c>
      <c r="E29" t="b">
        <v>1</v>
      </c>
    </row>
    <row r="30" spans="1:5" x14ac:dyDescent="0.35">
      <c r="A30">
        <v>34</v>
      </c>
      <c r="B30">
        <v>7</v>
      </c>
      <c r="C30">
        <v>71</v>
      </c>
      <c r="D30" t="b">
        <v>1</v>
      </c>
      <c r="E30" t="b">
        <v>1</v>
      </c>
    </row>
    <row r="31" spans="1:5" x14ac:dyDescent="0.35">
      <c r="A31">
        <v>43</v>
      </c>
      <c r="B31">
        <v>7</v>
      </c>
      <c r="C31">
        <v>79</v>
      </c>
      <c r="D31" t="b">
        <v>1</v>
      </c>
      <c r="E31" t="b">
        <v>1</v>
      </c>
    </row>
    <row r="32" spans="1:5" x14ac:dyDescent="0.35">
      <c r="A32">
        <v>42</v>
      </c>
      <c r="B32">
        <v>7</v>
      </c>
      <c r="C32">
        <v>96</v>
      </c>
      <c r="D32" t="b">
        <v>1</v>
      </c>
      <c r="E32" t="b">
        <v>1</v>
      </c>
    </row>
    <row r="33" spans="1:5" x14ac:dyDescent="0.35">
      <c r="A33">
        <v>38</v>
      </c>
      <c r="B33">
        <v>7</v>
      </c>
      <c r="C33">
        <v>109</v>
      </c>
      <c r="D33" t="b">
        <v>1</v>
      </c>
      <c r="E33" t="b">
        <v>1</v>
      </c>
    </row>
    <row r="34" spans="1:5" x14ac:dyDescent="0.35">
      <c r="A34">
        <v>39</v>
      </c>
      <c r="B34">
        <v>7</v>
      </c>
      <c r="C34">
        <v>116</v>
      </c>
      <c r="D34" t="b">
        <v>1</v>
      </c>
      <c r="E34" t="b">
        <v>1</v>
      </c>
    </row>
    <row r="35" spans="1:5" x14ac:dyDescent="0.35">
      <c r="A35">
        <v>40</v>
      </c>
      <c r="B35">
        <v>7</v>
      </c>
      <c r="C35">
        <v>125</v>
      </c>
      <c r="D35" t="b">
        <v>1</v>
      </c>
      <c r="E35" t="b">
        <v>1</v>
      </c>
    </row>
    <row r="36" spans="1:5" x14ac:dyDescent="0.35">
      <c r="A36">
        <v>41</v>
      </c>
      <c r="B36">
        <v>7</v>
      </c>
      <c r="C36">
        <v>126</v>
      </c>
      <c r="D36" t="b">
        <v>1</v>
      </c>
      <c r="E36" t="b">
        <v>1</v>
      </c>
    </row>
    <row r="37" spans="1:5" x14ac:dyDescent="0.35">
      <c r="A37">
        <v>46</v>
      </c>
      <c r="B37">
        <v>7</v>
      </c>
      <c r="C37">
        <v>134</v>
      </c>
      <c r="D37" t="b">
        <v>1</v>
      </c>
      <c r="E37" t="b">
        <v>1</v>
      </c>
    </row>
    <row r="38" spans="1:5" x14ac:dyDescent="0.35">
      <c r="A38">
        <v>48</v>
      </c>
      <c r="B38">
        <v>7</v>
      </c>
      <c r="C38">
        <v>152</v>
      </c>
      <c r="D38" t="b">
        <v>1</v>
      </c>
      <c r="E38" t="b">
        <v>1</v>
      </c>
    </row>
    <row r="39" spans="1:5" x14ac:dyDescent="0.35">
      <c r="A39">
        <v>47</v>
      </c>
      <c r="B39">
        <v>7</v>
      </c>
      <c r="C39">
        <v>173</v>
      </c>
      <c r="D39" t="b">
        <v>1</v>
      </c>
      <c r="E39" t="b">
        <v>1</v>
      </c>
    </row>
    <row r="40" spans="1:5" x14ac:dyDescent="0.35">
      <c r="A40">
        <v>45</v>
      </c>
      <c r="B40">
        <v>7</v>
      </c>
      <c r="C40">
        <v>194</v>
      </c>
      <c r="D40" t="b">
        <v>1</v>
      </c>
      <c r="E40" t="b">
        <v>1</v>
      </c>
    </row>
    <row r="41" spans="1:5" x14ac:dyDescent="0.35">
      <c r="A41">
        <v>44</v>
      </c>
      <c r="B41">
        <v>7</v>
      </c>
      <c r="C41">
        <v>209</v>
      </c>
      <c r="D41" t="b">
        <v>1</v>
      </c>
      <c r="E41" t="b">
        <v>1</v>
      </c>
    </row>
    <row r="42" spans="1:5" x14ac:dyDescent="0.35">
      <c r="A42">
        <v>25</v>
      </c>
      <c r="B42">
        <v>7</v>
      </c>
      <c r="C42">
        <v>231</v>
      </c>
      <c r="D42" t="b">
        <v>1</v>
      </c>
      <c r="E42" t="b">
        <v>1</v>
      </c>
    </row>
    <row r="43" spans="1:5" x14ac:dyDescent="0.35">
      <c r="A43">
        <v>26</v>
      </c>
      <c r="B43">
        <v>7</v>
      </c>
      <c r="C43">
        <v>242</v>
      </c>
      <c r="D43" t="b">
        <v>1</v>
      </c>
      <c r="E43" t="b">
        <v>1</v>
      </c>
    </row>
    <row r="44" spans="1:5" x14ac:dyDescent="0.35">
      <c r="A44">
        <v>27</v>
      </c>
      <c r="B44">
        <v>7</v>
      </c>
      <c r="C44">
        <v>246</v>
      </c>
      <c r="D44" t="b">
        <v>1</v>
      </c>
      <c r="E44" t="b">
        <v>1</v>
      </c>
    </row>
    <row r="45" spans="1:5" x14ac:dyDescent="0.35">
      <c r="A45">
        <v>28</v>
      </c>
      <c r="B45">
        <v>7</v>
      </c>
      <c r="C45">
        <v>249</v>
      </c>
      <c r="D45" t="b">
        <v>1</v>
      </c>
      <c r="E45" t="b">
        <v>1</v>
      </c>
    </row>
    <row r="46" spans="1:5" x14ac:dyDescent="0.35">
      <c r="A46">
        <v>29</v>
      </c>
      <c r="B46">
        <v>7</v>
      </c>
      <c r="C46">
        <v>253</v>
      </c>
      <c r="D46" t="b">
        <v>1</v>
      </c>
      <c r="E46" t="b">
        <v>1</v>
      </c>
    </row>
    <row r="47" spans="1:5" x14ac:dyDescent="0.35">
      <c r="A47">
        <v>30</v>
      </c>
      <c r="B47">
        <v>7</v>
      </c>
      <c r="C47">
        <v>254</v>
      </c>
      <c r="D47" t="b">
        <v>1</v>
      </c>
      <c r="E47" t="b">
        <v>1</v>
      </c>
    </row>
    <row r="48" spans="1:5" x14ac:dyDescent="0.35">
      <c r="A48">
        <v>32</v>
      </c>
      <c r="B48">
        <v>7</v>
      </c>
      <c r="C48">
        <v>259</v>
      </c>
      <c r="D48" t="b">
        <v>1</v>
      </c>
      <c r="E48" t="b">
        <v>1</v>
      </c>
    </row>
    <row r="49" spans="1:5" x14ac:dyDescent="0.35">
      <c r="A49">
        <v>31</v>
      </c>
      <c r="B49">
        <v>7</v>
      </c>
      <c r="C49">
        <v>281</v>
      </c>
      <c r="D49" t="b">
        <v>1</v>
      </c>
      <c r="E49" t="b">
        <v>1</v>
      </c>
    </row>
    <row r="50" spans="1:5" x14ac:dyDescent="0.35">
      <c r="A50">
        <v>68</v>
      </c>
      <c r="B50">
        <v>8</v>
      </c>
      <c r="C50">
        <v>7</v>
      </c>
      <c r="D50" t="b">
        <v>1</v>
      </c>
      <c r="E50" t="b">
        <v>1</v>
      </c>
    </row>
    <row r="51" spans="1:5" x14ac:dyDescent="0.35">
      <c r="A51">
        <v>65</v>
      </c>
      <c r="B51">
        <v>8</v>
      </c>
      <c r="C51">
        <v>38</v>
      </c>
      <c r="D51" t="b">
        <v>1</v>
      </c>
      <c r="E51" t="b">
        <v>1</v>
      </c>
    </row>
    <row r="52" spans="1:5" x14ac:dyDescent="0.35">
      <c r="A52">
        <v>66</v>
      </c>
      <c r="B52">
        <v>8</v>
      </c>
      <c r="C52">
        <v>45</v>
      </c>
      <c r="D52" t="b">
        <v>1</v>
      </c>
      <c r="E52" t="b">
        <v>1</v>
      </c>
    </row>
    <row r="53" spans="1:5" x14ac:dyDescent="0.35">
      <c r="A53">
        <v>67</v>
      </c>
      <c r="B53">
        <v>8</v>
      </c>
      <c r="C53">
        <v>46</v>
      </c>
      <c r="D53" t="b">
        <v>1</v>
      </c>
      <c r="E53" t="b">
        <v>1</v>
      </c>
    </row>
    <row r="54" spans="1:5" x14ac:dyDescent="0.35">
      <c r="A54">
        <v>57</v>
      </c>
      <c r="B54">
        <v>8</v>
      </c>
      <c r="C54">
        <v>75</v>
      </c>
      <c r="D54" t="b">
        <v>1</v>
      </c>
      <c r="E54" t="b">
        <v>1</v>
      </c>
    </row>
    <row r="55" spans="1:5" x14ac:dyDescent="0.35">
      <c r="A55">
        <v>58</v>
      </c>
      <c r="B55">
        <v>8</v>
      </c>
      <c r="C55">
        <v>77</v>
      </c>
      <c r="D55" t="b">
        <v>1</v>
      </c>
      <c r="E55" t="b">
        <v>1</v>
      </c>
    </row>
    <row r="56" spans="1:5" x14ac:dyDescent="0.35">
      <c r="A56">
        <v>59</v>
      </c>
      <c r="B56">
        <v>8</v>
      </c>
      <c r="C56">
        <v>83</v>
      </c>
      <c r="D56" t="b">
        <v>1</v>
      </c>
      <c r="E56" t="b">
        <v>1</v>
      </c>
    </row>
    <row r="57" spans="1:5" x14ac:dyDescent="0.35">
      <c r="A57">
        <v>60</v>
      </c>
      <c r="B57">
        <v>8</v>
      </c>
      <c r="C57">
        <v>84</v>
      </c>
      <c r="D57" t="b">
        <v>1</v>
      </c>
      <c r="E57" t="b">
        <v>1</v>
      </c>
    </row>
    <row r="58" spans="1:5" x14ac:dyDescent="0.35">
      <c r="A58">
        <v>61</v>
      </c>
      <c r="B58">
        <v>8</v>
      </c>
      <c r="C58">
        <v>85</v>
      </c>
      <c r="D58" t="b">
        <v>1</v>
      </c>
      <c r="E58" t="b">
        <v>1</v>
      </c>
    </row>
    <row r="59" spans="1:5" x14ac:dyDescent="0.35">
      <c r="A59">
        <v>63</v>
      </c>
      <c r="B59">
        <v>8</v>
      </c>
      <c r="C59">
        <v>112</v>
      </c>
      <c r="D59" t="b">
        <v>1</v>
      </c>
      <c r="E59" t="b">
        <v>1</v>
      </c>
    </row>
    <row r="60" spans="1:5" x14ac:dyDescent="0.35">
      <c r="A60">
        <v>64</v>
      </c>
      <c r="B60">
        <v>8</v>
      </c>
      <c r="C60">
        <v>113</v>
      </c>
      <c r="D60" t="b">
        <v>1</v>
      </c>
      <c r="E60" t="b">
        <v>1</v>
      </c>
    </row>
    <row r="61" spans="1:5" x14ac:dyDescent="0.35">
      <c r="A61">
        <v>49</v>
      </c>
      <c r="B61">
        <v>8</v>
      </c>
      <c r="C61">
        <v>115</v>
      </c>
      <c r="D61" t="b">
        <v>1</v>
      </c>
      <c r="E61" t="b">
        <v>1</v>
      </c>
    </row>
    <row r="62" spans="1:5" x14ac:dyDescent="0.35">
      <c r="A62">
        <v>62</v>
      </c>
      <c r="B62">
        <v>8</v>
      </c>
      <c r="C62">
        <v>119</v>
      </c>
      <c r="D62" t="b">
        <v>1</v>
      </c>
      <c r="E62" t="b">
        <v>1</v>
      </c>
    </row>
    <row r="63" spans="1:5" x14ac:dyDescent="0.35">
      <c r="A63">
        <v>50</v>
      </c>
      <c r="B63">
        <v>8</v>
      </c>
      <c r="C63">
        <v>146</v>
      </c>
      <c r="D63" t="b">
        <v>1</v>
      </c>
      <c r="E63" t="b">
        <v>1</v>
      </c>
    </row>
    <row r="64" spans="1:5" x14ac:dyDescent="0.35">
      <c r="A64">
        <v>51</v>
      </c>
      <c r="B64">
        <v>8</v>
      </c>
      <c r="C64">
        <v>188</v>
      </c>
      <c r="D64" t="b">
        <v>1</v>
      </c>
      <c r="E64" t="b">
        <v>1</v>
      </c>
    </row>
    <row r="65" spans="1:5" x14ac:dyDescent="0.35">
      <c r="A65">
        <v>52</v>
      </c>
      <c r="B65">
        <v>8</v>
      </c>
      <c r="C65">
        <v>189</v>
      </c>
      <c r="D65" t="b">
        <v>1</v>
      </c>
      <c r="E65" t="b">
        <v>1</v>
      </c>
    </row>
    <row r="66" spans="1:5" x14ac:dyDescent="0.35">
      <c r="A66">
        <v>53</v>
      </c>
      <c r="B66">
        <v>8</v>
      </c>
      <c r="C66">
        <v>190</v>
      </c>
      <c r="D66" t="b">
        <v>1</v>
      </c>
      <c r="E66" t="b">
        <v>1</v>
      </c>
    </row>
    <row r="67" spans="1:5" x14ac:dyDescent="0.35">
      <c r="A67">
        <v>55</v>
      </c>
      <c r="B67">
        <v>8</v>
      </c>
      <c r="C67">
        <v>205</v>
      </c>
      <c r="D67" t="b">
        <v>1</v>
      </c>
      <c r="E67" t="b">
        <v>1</v>
      </c>
    </row>
    <row r="68" spans="1:5" x14ac:dyDescent="0.35">
      <c r="A68">
        <v>54</v>
      </c>
      <c r="B68">
        <v>8</v>
      </c>
      <c r="C68">
        <v>208</v>
      </c>
      <c r="D68" t="b">
        <v>1</v>
      </c>
      <c r="E68" t="b">
        <v>1</v>
      </c>
    </row>
    <row r="69" spans="1:5" x14ac:dyDescent="0.35">
      <c r="A69">
        <v>56</v>
      </c>
      <c r="B69">
        <v>8</v>
      </c>
      <c r="C69">
        <v>216</v>
      </c>
      <c r="D69" t="b">
        <v>1</v>
      </c>
      <c r="E69" t="b">
        <v>1</v>
      </c>
    </row>
    <row r="70" spans="1:5" x14ac:dyDescent="0.35">
      <c r="A70">
        <v>74</v>
      </c>
      <c r="B70">
        <v>8</v>
      </c>
      <c r="C70">
        <v>226</v>
      </c>
      <c r="D70" t="b">
        <v>1</v>
      </c>
      <c r="E70" t="b">
        <v>1</v>
      </c>
    </row>
    <row r="71" spans="1:5" x14ac:dyDescent="0.35">
      <c r="A71">
        <v>73</v>
      </c>
      <c r="B71">
        <v>8</v>
      </c>
      <c r="C71">
        <v>233</v>
      </c>
      <c r="D71" t="b">
        <v>1</v>
      </c>
      <c r="E71" t="b">
        <v>1</v>
      </c>
    </row>
    <row r="72" spans="1:5" x14ac:dyDescent="0.35">
      <c r="A72">
        <v>72</v>
      </c>
      <c r="B72">
        <v>8</v>
      </c>
      <c r="C72">
        <v>237</v>
      </c>
      <c r="D72" t="b">
        <v>1</v>
      </c>
      <c r="E72" t="b">
        <v>1</v>
      </c>
    </row>
    <row r="73" spans="1:5" x14ac:dyDescent="0.35">
      <c r="A73">
        <v>71</v>
      </c>
      <c r="B73">
        <v>8</v>
      </c>
      <c r="C73">
        <v>240</v>
      </c>
      <c r="D73" t="b">
        <v>1</v>
      </c>
      <c r="E73" t="b">
        <v>1</v>
      </c>
    </row>
    <row r="74" spans="1:5" x14ac:dyDescent="0.35">
      <c r="A74">
        <v>69</v>
      </c>
      <c r="B74">
        <v>8</v>
      </c>
      <c r="C74">
        <v>265</v>
      </c>
      <c r="D74" t="b">
        <v>1</v>
      </c>
      <c r="E74" t="b">
        <v>1</v>
      </c>
    </row>
    <row r="75" spans="1:5" x14ac:dyDescent="0.35">
      <c r="A75">
        <v>70</v>
      </c>
      <c r="B75">
        <v>8</v>
      </c>
      <c r="C75">
        <v>268</v>
      </c>
      <c r="D75" t="b">
        <v>1</v>
      </c>
      <c r="E75" t="b">
        <v>1</v>
      </c>
    </row>
    <row r="76" spans="1:5" x14ac:dyDescent="0.35">
      <c r="A76">
        <v>88</v>
      </c>
      <c r="B76">
        <v>9</v>
      </c>
      <c r="C76">
        <v>34</v>
      </c>
      <c r="D76" t="b">
        <v>1</v>
      </c>
      <c r="E76" t="b">
        <v>1</v>
      </c>
    </row>
    <row r="77" spans="1:5" x14ac:dyDescent="0.35">
      <c r="A77">
        <v>87</v>
      </c>
      <c r="B77">
        <v>9</v>
      </c>
      <c r="C77">
        <v>39</v>
      </c>
      <c r="D77" t="b">
        <v>1</v>
      </c>
      <c r="E77" t="b">
        <v>1</v>
      </c>
    </row>
    <row r="78" spans="1:5" x14ac:dyDescent="0.35">
      <c r="A78">
        <v>86</v>
      </c>
      <c r="B78">
        <v>9</v>
      </c>
      <c r="C78">
        <v>48</v>
      </c>
      <c r="D78" t="b">
        <v>1</v>
      </c>
      <c r="E78" t="b">
        <v>1</v>
      </c>
    </row>
    <row r="79" spans="1:5" x14ac:dyDescent="0.35">
      <c r="A79">
        <v>83</v>
      </c>
      <c r="B79">
        <v>9</v>
      </c>
      <c r="C79">
        <v>52</v>
      </c>
      <c r="D79" t="b">
        <v>1</v>
      </c>
      <c r="E79" t="b">
        <v>1</v>
      </c>
    </row>
    <row r="80" spans="1:5" x14ac:dyDescent="0.35">
      <c r="A80">
        <v>82</v>
      </c>
      <c r="B80">
        <v>9</v>
      </c>
      <c r="C80">
        <v>57</v>
      </c>
      <c r="D80" t="b">
        <v>1</v>
      </c>
      <c r="E80" t="b">
        <v>1</v>
      </c>
    </row>
    <row r="81" spans="1:5" x14ac:dyDescent="0.35">
      <c r="A81">
        <v>85</v>
      </c>
      <c r="B81">
        <v>9</v>
      </c>
      <c r="C81">
        <v>59</v>
      </c>
      <c r="D81" t="b">
        <v>1</v>
      </c>
      <c r="E81" t="b">
        <v>1</v>
      </c>
    </row>
    <row r="82" spans="1:5" x14ac:dyDescent="0.35">
      <c r="A82">
        <v>84</v>
      </c>
      <c r="B82">
        <v>9</v>
      </c>
      <c r="C82">
        <v>63</v>
      </c>
      <c r="D82" t="b">
        <v>1</v>
      </c>
      <c r="E82" t="b">
        <v>1</v>
      </c>
    </row>
    <row r="83" spans="1:5" x14ac:dyDescent="0.35">
      <c r="A83">
        <v>91</v>
      </c>
      <c r="B83">
        <v>9</v>
      </c>
      <c r="C83">
        <v>103</v>
      </c>
      <c r="D83" t="b">
        <v>1</v>
      </c>
      <c r="E83" t="b">
        <v>1</v>
      </c>
    </row>
    <row r="84" spans="1:5" x14ac:dyDescent="0.35">
      <c r="A84">
        <v>89</v>
      </c>
      <c r="B84">
        <v>9</v>
      </c>
      <c r="C84">
        <v>105</v>
      </c>
      <c r="D84" t="b">
        <v>1</v>
      </c>
      <c r="E84" t="b">
        <v>1</v>
      </c>
    </row>
    <row r="85" spans="1:5" x14ac:dyDescent="0.35">
      <c r="A85">
        <v>90</v>
      </c>
      <c r="B85">
        <v>9</v>
      </c>
      <c r="C85">
        <v>123</v>
      </c>
      <c r="D85" t="b">
        <v>1</v>
      </c>
      <c r="E85" t="b">
        <v>1</v>
      </c>
    </row>
    <row r="86" spans="1:5" x14ac:dyDescent="0.35">
      <c r="A86">
        <v>97</v>
      </c>
      <c r="B86">
        <v>9</v>
      </c>
      <c r="C86">
        <v>133</v>
      </c>
      <c r="D86" t="b">
        <v>1</v>
      </c>
      <c r="E86" t="b">
        <v>1</v>
      </c>
    </row>
    <row r="87" spans="1:5" x14ac:dyDescent="0.35">
      <c r="A87">
        <v>96</v>
      </c>
      <c r="B87">
        <v>9</v>
      </c>
      <c r="C87">
        <v>140</v>
      </c>
      <c r="D87" t="b">
        <v>1</v>
      </c>
      <c r="E87" t="b">
        <v>1</v>
      </c>
    </row>
    <row r="88" spans="1:5" x14ac:dyDescent="0.35">
      <c r="A88">
        <v>98</v>
      </c>
      <c r="B88">
        <v>9</v>
      </c>
      <c r="C88">
        <v>156</v>
      </c>
      <c r="D88" t="b">
        <v>1</v>
      </c>
      <c r="E88" t="b">
        <v>1</v>
      </c>
    </row>
    <row r="89" spans="1:5" x14ac:dyDescent="0.35">
      <c r="A89">
        <v>99</v>
      </c>
      <c r="B89">
        <v>9</v>
      </c>
      <c r="C89">
        <v>165</v>
      </c>
      <c r="D89" t="b">
        <v>1</v>
      </c>
      <c r="E89" t="b">
        <v>1</v>
      </c>
    </row>
    <row r="90" spans="1:5" x14ac:dyDescent="0.35">
      <c r="A90">
        <v>100</v>
      </c>
      <c r="B90">
        <v>9</v>
      </c>
      <c r="C90">
        <v>166</v>
      </c>
      <c r="D90" t="b">
        <v>1</v>
      </c>
      <c r="E90" t="b">
        <v>1</v>
      </c>
    </row>
    <row r="91" spans="1:5" x14ac:dyDescent="0.35">
      <c r="A91">
        <v>93</v>
      </c>
      <c r="B91">
        <v>9</v>
      </c>
      <c r="C91">
        <v>182</v>
      </c>
      <c r="D91" t="b">
        <v>1</v>
      </c>
      <c r="E91" t="b">
        <v>1</v>
      </c>
    </row>
    <row r="92" spans="1:5" x14ac:dyDescent="0.35">
      <c r="A92">
        <v>94</v>
      </c>
      <c r="B92">
        <v>9</v>
      </c>
      <c r="C92">
        <v>192</v>
      </c>
      <c r="D92" t="b">
        <v>1</v>
      </c>
      <c r="E92" t="b">
        <v>1</v>
      </c>
    </row>
    <row r="93" spans="1:5" x14ac:dyDescent="0.35">
      <c r="A93">
        <v>95</v>
      </c>
      <c r="B93">
        <v>9</v>
      </c>
      <c r="C93">
        <v>204</v>
      </c>
      <c r="D93" t="b">
        <v>1</v>
      </c>
      <c r="E93" t="b">
        <v>1</v>
      </c>
    </row>
    <row r="94" spans="1:5" x14ac:dyDescent="0.35">
      <c r="A94">
        <v>92</v>
      </c>
      <c r="B94">
        <v>9</v>
      </c>
      <c r="C94">
        <v>207</v>
      </c>
      <c r="D94" t="b">
        <v>1</v>
      </c>
      <c r="E94" t="b">
        <v>1</v>
      </c>
    </row>
    <row r="95" spans="1:5" x14ac:dyDescent="0.35">
      <c r="A95">
        <v>75</v>
      </c>
      <c r="B95">
        <v>9</v>
      </c>
      <c r="C95">
        <v>227</v>
      </c>
      <c r="D95" t="b">
        <v>1</v>
      </c>
      <c r="E95" t="b">
        <v>1</v>
      </c>
    </row>
    <row r="96" spans="1:5" x14ac:dyDescent="0.35">
      <c r="A96">
        <v>76</v>
      </c>
      <c r="B96">
        <v>9</v>
      </c>
      <c r="C96">
        <v>229</v>
      </c>
      <c r="D96" t="b">
        <v>1</v>
      </c>
      <c r="E96" t="b">
        <v>1</v>
      </c>
    </row>
    <row r="97" spans="1:5" x14ac:dyDescent="0.35">
      <c r="A97">
        <v>77</v>
      </c>
      <c r="B97">
        <v>9</v>
      </c>
      <c r="C97">
        <v>239</v>
      </c>
      <c r="D97" t="b">
        <v>1</v>
      </c>
      <c r="E97" t="b">
        <v>1</v>
      </c>
    </row>
    <row r="98" spans="1:5" x14ac:dyDescent="0.35">
      <c r="A98">
        <v>79</v>
      </c>
      <c r="B98">
        <v>9</v>
      </c>
      <c r="C98">
        <v>245</v>
      </c>
      <c r="D98" t="b">
        <v>1</v>
      </c>
      <c r="E98" t="b">
        <v>1</v>
      </c>
    </row>
    <row r="99" spans="1:5" x14ac:dyDescent="0.35">
      <c r="A99">
        <v>78</v>
      </c>
      <c r="B99">
        <v>9</v>
      </c>
      <c r="C99">
        <v>255</v>
      </c>
      <c r="D99" t="b">
        <v>1</v>
      </c>
      <c r="E99" t="b">
        <v>1</v>
      </c>
    </row>
    <row r="100" spans="1:5" x14ac:dyDescent="0.35">
      <c r="A100">
        <v>80</v>
      </c>
      <c r="B100">
        <v>9</v>
      </c>
      <c r="C100">
        <v>258</v>
      </c>
      <c r="D100" t="b">
        <v>1</v>
      </c>
      <c r="E100" t="b">
        <v>1</v>
      </c>
    </row>
    <row r="101" spans="1:5" x14ac:dyDescent="0.35">
      <c r="A101">
        <v>81</v>
      </c>
      <c r="B101">
        <v>9</v>
      </c>
      <c r="C101">
        <v>280</v>
      </c>
      <c r="D101" t="b">
        <v>1</v>
      </c>
      <c r="E101" t="b">
        <v>1</v>
      </c>
    </row>
    <row r="102" spans="1:5" x14ac:dyDescent="0.35">
      <c r="A102">
        <v>110</v>
      </c>
      <c r="B102">
        <v>10</v>
      </c>
      <c r="C102">
        <v>26</v>
      </c>
      <c r="D102" t="b">
        <v>1</v>
      </c>
      <c r="E102" t="b">
        <v>1</v>
      </c>
    </row>
    <row r="103" spans="1:5" x14ac:dyDescent="0.35">
      <c r="A103">
        <v>109</v>
      </c>
      <c r="B103">
        <v>10</v>
      </c>
      <c r="C103">
        <v>114</v>
      </c>
      <c r="D103" t="b">
        <v>1</v>
      </c>
      <c r="E103" t="b">
        <v>1</v>
      </c>
    </row>
    <row r="104" spans="1:5" x14ac:dyDescent="0.35">
      <c r="A104">
        <v>108</v>
      </c>
      <c r="B104">
        <v>10</v>
      </c>
      <c r="C104">
        <v>120</v>
      </c>
      <c r="D104" t="b">
        <v>1</v>
      </c>
      <c r="E104" t="b">
        <v>1</v>
      </c>
    </row>
    <row r="105" spans="1:5" x14ac:dyDescent="0.35">
      <c r="A105">
        <v>107</v>
      </c>
      <c r="B105">
        <v>10</v>
      </c>
      <c r="C105">
        <v>127</v>
      </c>
      <c r="D105" t="b">
        <v>1</v>
      </c>
      <c r="E105" t="b">
        <v>1</v>
      </c>
    </row>
    <row r="106" spans="1:5" x14ac:dyDescent="0.35">
      <c r="A106">
        <v>102</v>
      </c>
      <c r="B106">
        <v>10</v>
      </c>
      <c r="C106">
        <v>153</v>
      </c>
      <c r="D106" t="b">
        <v>1</v>
      </c>
      <c r="E106" t="b">
        <v>1</v>
      </c>
    </row>
    <row r="107" spans="1:5" x14ac:dyDescent="0.35">
      <c r="A107">
        <v>101</v>
      </c>
      <c r="B107">
        <v>10</v>
      </c>
      <c r="C107">
        <v>160</v>
      </c>
      <c r="D107" t="b">
        <v>1</v>
      </c>
      <c r="E107" t="b">
        <v>1</v>
      </c>
    </row>
    <row r="108" spans="1:5" x14ac:dyDescent="0.35">
      <c r="A108">
        <v>103</v>
      </c>
      <c r="B108">
        <v>10</v>
      </c>
      <c r="C108">
        <v>185</v>
      </c>
      <c r="D108" t="b">
        <v>1</v>
      </c>
      <c r="E108" t="b">
        <v>1</v>
      </c>
    </row>
    <row r="109" spans="1:5" x14ac:dyDescent="0.35">
      <c r="A109">
        <v>104</v>
      </c>
      <c r="B109">
        <v>10</v>
      </c>
      <c r="C109">
        <v>219</v>
      </c>
      <c r="D109" t="b">
        <v>1</v>
      </c>
      <c r="E109" t="b">
        <v>1</v>
      </c>
    </row>
    <row r="110" spans="1:5" x14ac:dyDescent="0.35">
      <c r="A110">
        <v>105</v>
      </c>
      <c r="B110">
        <v>10</v>
      </c>
      <c r="C110">
        <v>220</v>
      </c>
      <c r="D110" t="b">
        <v>1</v>
      </c>
      <c r="E110" t="b">
        <v>1</v>
      </c>
    </row>
    <row r="111" spans="1:5" x14ac:dyDescent="0.35">
      <c r="A111">
        <v>106</v>
      </c>
      <c r="B111">
        <v>10</v>
      </c>
      <c r="C111">
        <v>221</v>
      </c>
      <c r="D111" t="b">
        <v>1</v>
      </c>
      <c r="E111" t="b">
        <v>1</v>
      </c>
    </row>
    <row r="112" spans="1:5" x14ac:dyDescent="0.35">
      <c r="A112">
        <v>115</v>
      </c>
      <c r="B112">
        <v>10</v>
      </c>
      <c r="C112">
        <v>230</v>
      </c>
      <c r="D112" t="b">
        <v>1</v>
      </c>
      <c r="E112" t="b">
        <v>1</v>
      </c>
    </row>
    <row r="113" spans="1:5" x14ac:dyDescent="0.35">
      <c r="A113">
        <v>114</v>
      </c>
      <c r="B113">
        <v>10</v>
      </c>
      <c r="C113">
        <v>247</v>
      </c>
      <c r="D113" t="b">
        <v>1</v>
      </c>
      <c r="E113" t="b">
        <v>1</v>
      </c>
    </row>
    <row r="114" spans="1:5" x14ac:dyDescent="0.35">
      <c r="A114">
        <v>113</v>
      </c>
      <c r="B114">
        <v>10</v>
      </c>
      <c r="C114">
        <v>252</v>
      </c>
      <c r="D114" t="b">
        <v>1</v>
      </c>
      <c r="E114" t="b">
        <v>1</v>
      </c>
    </row>
    <row r="115" spans="1:5" x14ac:dyDescent="0.35">
      <c r="A115">
        <v>112</v>
      </c>
      <c r="B115">
        <v>10</v>
      </c>
      <c r="C115">
        <v>274</v>
      </c>
      <c r="D115" t="b">
        <v>1</v>
      </c>
      <c r="E115" t="b">
        <v>1</v>
      </c>
    </row>
    <row r="116" spans="1:5" x14ac:dyDescent="0.35">
      <c r="A116">
        <v>111</v>
      </c>
      <c r="B116">
        <v>10</v>
      </c>
      <c r="C116">
        <v>279</v>
      </c>
      <c r="D116" t="b">
        <v>1</v>
      </c>
      <c r="E116" t="b">
        <v>1</v>
      </c>
    </row>
    <row r="117" spans="1:5" x14ac:dyDescent="0.35">
      <c r="A117">
        <v>122</v>
      </c>
      <c r="B117">
        <v>11</v>
      </c>
      <c r="C117">
        <v>29</v>
      </c>
      <c r="D117" t="b">
        <v>1</v>
      </c>
      <c r="E117" t="b">
        <v>1</v>
      </c>
    </row>
    <row r="118" spans="1:5" x14ac:dyDescent="0.35">
      <c r="A118">
        <v>123</v>
      </c>
      <c r="B118">
        <v>11</v>
      </c>
      <c r="C118">
        <v>36</v>
      </c>
      <c r="D118" t="b">
        <v>1</v>
      </c>
      <c r="E118" t="b">
        <v>1</v>
      </c>
    </row>
    <row r="119" spans="1:5" x14ac:dyDescent="0.35">
      <c r="A119">
        <v>124</v>
      </c>
      <c r="B119">
        <v>11</v>
      </c>
      <c r="C119">
        <v>37</v>
      </c>
      <c r="D119" t="b">
        <v>1</v>
      </c>
      <c r="E119" t="b">
        <v>1</v>
      </c>
    </row>
    <row r="120" spans="1:5" x14ac:dyDescent="0.35">
      <c r="A120">
        <v>128</v>
      </c>
      <c r="B120">
        <v>11</v>
      </c>
      <c r="C120">
        <v>42</v>
      </c>
      <c r="D120" t="b">
        <v>1</v>
      </c>
      <c r="E120" t="b">
        <v>1</v>
      </c>
    </row>
    <row r="121" spans="1:5" x14ac:dyDescent="0.35">
      <c r="A121">
        <v>125</v>
      </c>
      <c r="B121">
        <v>11</v>
      </c>
      <c r="C121">
        <v>60</v>
      </c>
      <c r="D121" t="b">
        <v>1</v>
      </c>
      <c r="E121" t="b">
        <v>1</v>
      </c>
    </row>
    <row r="122" spans="1:5" x14ac:dyDescent="0.35">
      <c r="A122">
        <v>126</v>
      </c>
      <c r="B122">
        <v>11</v>
      </c>
      <c r="C122">
        <v>66</v>
      </c>
      <c r="D122" t="b">
        <v>1</v>
      </c>
      <c r="E122" t="b">
        <v>1</v>
      </c>
    </row>
    <row r="123" spans="1:5" x14ac:dyDescent="0.35">
      <c r="A123">
        <v>127</v>
      </c>
      <c r="B123">
        <v>11</v>
      </c>
      <c r="C123">
        <v>67</v>
      </c>
      <c r="D123" t="b">
        <v>1</v>
      </c>
      <c r="E123" t="b">
        <v>1</v>
      </c>
    </row>
    <row r="124" spans="1:5" x14ac:dyDescent="0.35">
      <c r="A124">
        <v>130</v>
      </c>
      <c r="B124">
        <v>11</v>
      </c>
      <c r="C124">
        <v>98</v>
      </c>
      <c r="D124" t="b">
        <v>1</v>
      </c>
      <c r="E124" t="b">
        <v>1</v>
      </c>
    </row>
    <row r="125" spans="1:5" x14ac:dyDescent="0.35">
      <c r="A125">
        <v>129</v>
      </c>
      <c r="B125">
        <v>11</v>
      </c>
      <c r="C125">
        <v>101</v>
      </c>
      <c r="D125" t="b">
        <v>1</v>
      </c>
      <c r="E125" t="b">
        <v>1</v>
      </c>
    </row>
    <row r="126" spans="1:5" x14ac:dyDescent="0.35">
      <c r="A126">
        <v>132</v>
      </c>
      <c r="B126">
        <v>11</v>
      </c>
      <c r="C126">
        <v>159</v>
      </c>
      <c r="D126" t="b">
        <v>1</v>
      </c>
      <c r="E126" t="b">
        <v>1</v>
      </c>
    </row>
    <row r="127" spans="1:5" x14ac:dyDescent="0.35">
      <c r="A127">
        <v>133</v>
      </c>
      <c r="B127">
        <v>11</v>
      </c>
      <c r="C127">
        <v>174</v>
      </c>
      <c r="D127" t="b">
        <v>1</v>
      </c>
      <c r="E127" t="b">
        <v>1</v>
      </c>
    </row>
    <row r="128" spans="1:5" x14ac:dyDescent="0.35">
      <c r="A128">
        <v>131</v>
      </c>
      <c r="B128">
        <v>11</v>
      </c>
      <c r="C128">
        <v>217</v>
      </c>
      <c r="D128" t="b">
        <v>1</v>
      </c>
      <c r="E128" t="b">
        <v>1</v>
      </c>
    </row>
    <row r="129" spans="1:5" x14ac:dyDescent="0.35">
      <c r="A129">
        <v>116</v>
      </c>
      <c r="B129">
        <v>11</v>
      </c>
      <c r="C129">
        <v>234</v>
      </c>
      <c r="D129" t="b">
        <v>1</v>
      </c>
      <c r="E129" t="b">
        <v>1</v>
      </c>
    </row>
    <row r="130" spans="1:5" x14ac:dyDescent="0.35">
      <c r="A130">
        <v>118</v>
      </c>
      <c r="B130">
        <v>11</v>
      </c>
      <c r="C130">
        <v>251</v>
      </c>
      <c r="D130" t="b">
        <v>1</v>
      </c>
      <c r="E130" t="b">
        <v>1</v>
      </c>
    </row>
    <row r="131" spans="1:5" x14ac:dyDescent="0.35">
      <c r="A131">
        <v>117</v>
      </c>
      <c r="B131">
        <v>11</v>
      </c>
      <c r="C131">
        <v>257</v>
      </c>
      <c r="D131" t="b">
        <v>1</v>
      </c>
      <c r="E131" t="b">
        <v>1</v>
      </c>
    </row>
    <row r="132" spans="1:5" x14ac:dyDescent="0.35">
      <c r="A132">
        <v>120</v>
      </c>
      <c r="B132">
        <v>11</v>
      </c>
      <c r="C132">
        <v>269</v>
      </c>
      <c r="D132" t="b">
        <v>1</v>
      </c>
      <c r="E132" t="b">
        <v>1</v>
      </c>
    </row>
    <row r="133" spans="1:5" x14ac:dyDescent="0.35">
      <c r="A133">
        <v>121</v>
      </c>
      <c r="B133">
        <v>11</v>
      </c>
      <c r="C133">
        <v>271</v>
      </c>
      <c r="D133" t="b">
        <v>1</v>
      </c>
      <c r="E133" t="b">
        <v>1</v>
      </c>
    </row>
    <row r="134" spans="1:5" x14ac:dyDescent="0.35">
      <c r="A134">
        <v>119</v>
      </c>
      <c r="B134">
        <v>11</v>
      </c>
      <c r="C134">
        <v>275</v>
      </c>
      <c r="D134" t="b">
        <v>1</v>
      </c>
      <c r="E134" t="b">
        <v>1</v>
      </c>
    </row>
    <row r="135" spans="1:5" x14ac:dyDescent="0.35">
      <c r="A135">
        <v>143</v>
      </c>
      <c r="B135">
        <v>12</v>
      </c>
      <c r="C135">
        <v>27</v>
      </c>
      <c r="D135" t="b">
        <v>1</v>
      </c>
      <c r="E135" t="b">
        <v>1</v>
      </c>
    </row>
    <row r="136" spans="1:5" x14ac:dyDescent="0.35">
      <c r="A136">
        <v>141</v>
      </c>
      <c r="B136">
        <v>12</v>
      </c>
      <c r="C136">
        <v>53</v>
      </c>
      <c r="D136" t="b">
        <v>1</v>
      </c>
      <c r="E136" t="b">
        <v>1</v>
      </c>
    </row>
    <row r="137" spans="1:5" x14ac:dyDescent="0.35">
      <c r="A137">
        <v>142</v>
      </c>
      <c r="B137">
        <v>12</v>
      </c>
      <c r="C137">
        <v>56</v>
      </c>
      <c r="D137" t="b">
        <v>1</v>
      </c>
      <c r="E137" t="b">
        <v>1</v>
      </c>
    </row>
    <row r="138" spans="1:5" x14ac:dyDescent="0.35">
      <c r="A138">
        <v>136</v>
      </c>
      <c r="B138">
        <v>12</v>
      </c>
      <c r="C138">
        <v>138</v>
      </c>
      <c r="D138" t="b">
        <v>1</v>
      </c>
      <c r="E138" t="b">
        <v>1</v>
      </c>
    </row>
    <row r="139" spans="1:5" x14ac:dyDescent="0.35">
      <c r="A139">
        <v>137</v>
      </c>
      <c r="B139">
        <v>12</v>
      </c>
      <c r="C139">
        <v>144</v>
      </c>
      <c r="D139" t="b">
        <v>1</v>
      </c>
      <c r="E139" t="b">
        <v>1</v>
      </c>
    </row>
    <row r="140" spans="1:5" x14ac:dyDescent="0.35">
      <c r="A140">
        <v>134</v>
      </c>
      <c r="B140">
        <v>12</v>
      </c>
      <c r="C140">
        <v>175</v>
      </c>
      <c r="D140" t="b">
        <v>1</v>
      </c>
      <c r="E140" t="b">
        <v>1</v>
      </c>
    </row>
    <row r="141" spans="1:5" x14ac:dyDescent="0.35">
      <c r="A141">
        <v>135</v>
      </c>
      <c r="B141">
        <v>12</v>
      </c>
      <c r="C141">
        <v>176</v>
      </c>
      <c r="D141" t="b">
        <v>1</v>
      </c>
      <c r="E141" t="b">
        <v>1</v>
      </c>
    </row>
    <row r="142" spans="1:5" x14ac:dyDescent="0.35">
      <c r="A142">
        <v>140</v>
      </c>
      <c r="B142">
        <v>12</v>
      </c>
      <c r="C142">
        <v>195</v>
      </c>
      <c r="D142" t="b">
        <v>1</v>
      </c>
      <c r="E142" t="b">
        <v>1</v>
      </c>
    </row>
    <row r="143" spans="1:5" x14ac:dyDescent="0.35">
      <c r="A143">
        <v>139</v>
      </c>
      <c r="B143">
        <v>12</v>
      </c>
      <c r="C143">
        <v>210</v>
      </c>
      <c r="D143" t="b">
        <v>1</v>
      </c>
      <c r="E143" t="b">
        <v>1</v>
      </c>
    </row>
    <row r="144" spans="1:5" x14ac:dyDescent="0.35">
      <c r="A144">
        <v>138</v>
      </c>
      <c r="B144">
        <v>12</v>
      </c>
      <c r="C144">
        <v>223</v>
      </c>
      <c r="D144" t="b">
        <v>1</v>
      </c>
      <c r="E144" t="b">
        <v>1</v>
      </c>
    </row>
    <row r="145" spans="1:5" x14ac:dyDescent="0.35">
      <c r="A145">
        <v>144</v>
      </c>
      <c r="B145">
        <v>13</v>
      </c>
      <c r="C145">
        <v>31</v>
      </c>
      <c r="D145" t="b">
        <v>1</v>
      </c>
      <c r="E145" t="b">
        <v>1</v>
      </c>
    </row>
    <row r="146" spans="1:5" x14ac:dyDescent="0.35">
      <c r="A146">
        <v>145</v>
      </c>
      <c r="B146">
        <v>13</v>
      </c>
      <c r="C146">
        <v>33</v>
      </c>
      <c r="D146" t="b">
        <v>1</v>
      </c>
      <c r="E146" t="b">
        <v>1</v>
      </c>
    </row>
    <row r="147" spans="1:5" x14ac:dyDescent="0.35">
      <c r="A147">
        <v>146</v>
      </c>
      <c r="B147">
        <v>13</v>
      </c>
      <c r="C147">
        <v>41</v>
      </c>
      <c r="D147" t="b">
        <v>1</v>
      </c>
      <c r="E147" t="b">
        <v>1</v>
      </c>
    </row>
    <row r="148" spans="1:5" x14ac:dyDescent="0.35">
      <c r="A148">
        <v>147</v>
      </c>
      <c r="B148">
        <v>13</v>
      </c>
      <c r="C148">
        <v>58</v>
      </c>
      <c r="D148" t="b">
        <v>1</v>
      </c>
      <c r="E148" t="b">
        <v>1</v>
      </c>
    </row>
    <row r="149" spans="1:5" x14ac:dyDescent="0.35">
      <c r="A149">
        <v>149</v>
      </c>
      <c r="B149">
        <v>13</v>
      </c>
      <c r="C149">
        <v>81</v>
      </c>
      <c r="D149" t="b">
        <v>1</v>
      </c>
      <c r="E149" t="b">
        <v>1</v>
      </c>
    </row>
    <row r="150" spans="1:5" x14ac:dyDescent="0.35">
      <c r="A150">
        <v>148</v>
      </c>
      <c r="B150">
        <v>13</v>
      </c>
      <c r="C150">
        <v>104</v>
      </c>
      <c r="D150" t="b">
        <v>1</v>
      </c>
      <c r="E150" t="b">
        <v>1</v>
      </c>
    </row>
    <row r="151" spans="1:5" x14ac:dyDescent="0.35">
      <c r="A151">
        <v>150</v>
      </c>
      <c r="B151">
        <v>13</v>
      </c>
      <c r="C151">
        <v>110</v>
      </c>
      <c r="D151" t="b">
        <v>1</v>
      </c>
      <c r="E151" t="b">
        <v>1</v>
      </c>
    </row>
    <row r="152" spans="1:5" x14ac:dyDescent="0.35">
      <c r="A152">
        <v>157</v>
      </c>
      <c r="B152">
        <v>13</v>
      </c>
      <c r="C152">
        <v>132</v>
      </c>
      <c r="D152" t="b">
        <v>1</v>
      </c>
      <c r="E152" t="b">
        <v>1</v>
      </c>
    </row>
    <row r="153" spans="1:5" x14ac:dyDescent="0.35">
      <c r="A153">
        <v>155</v>
      </c>
      <c r="B153">
        <v>13</v>
      </c>
      <c r="C153">
        <v>141</v>
      </c>
      <c r="D153" t="b">
        <v>1</v>
      </c>
      <c r="E153" t="b">
        <v>1</v>
      </c>
    </row>
    <row r="154" spans="1:5" x14ac:dyDescent="0.35">
      <c r="A154">
        <v>156</v>
      </c>
      <c r="B154">
        <v>13</v>
      </c>
      <c r="C154">
        <v>143</v>
      </c>
      <c r="D154" t="b">
        <v>1</v>
      </c>
      <c r="E154" t="b">
        <v>1</v>
      </c>
    </row>
    <row r="155" spans="1:5" x14ac:dyDescent="0.35">
      <c r="A155">
        <v>160</v>
      </c>
      <c r="B155">
        <v>13</v>
      </c>
      <c r="C155">
        <v>154</v>
      </c>
      <c r="D155" t="b">
        <v>1</v>
      </c>
      <c r="E155" t="b">
        <v>1</v>
      </c>
    </row>
    <row r="156" spans="1:5" x14ac:dyDescent="0.35">
      <c r="A156">
        <v>159</v>
      </c>
      <c r="B156">
        <v>13</v>
      </c>
      <c r="C156">
        <v>158</v>
      </c>
      <c r="D156" t="b">
        <v>1</v>
      </c>
      <c r="E156" t="b">
        <v>1</v>
      </c>
    </row>
    <row r="157" spans="1:5" x14ac:dyDescent="0.35">
      <c r="A157">
        <v>158</v>
      </c>
      <c r="B157">
        <v>13</v>
      </c>
      <c r="C157">
        <v>168</v>
      </c>
      <c r="D157" t="b">
        <v>1</v>
      </c>
      <c r="E157" t="b">
        <v>1</v>
      </c>
    </row>
    <row r="158" spans="1:5" x14ac:dyDescent="0.35">
      <c r="A158">
        <v>151</v>
      </c>
      <c r="B158">
        <v>13</v>
      </c>
      <c r="C158">
        <v>171</v>
      </c>
      <c r="D158" t="b">
        <v>1</v>
      </c>
      <c r="E158" t="b">
        <v>1</v>
      </c>
    </row>
    <row r="159" spans="1:5" x14ac:dyDescent="0.35">
      <c r="A159">
        <v>152</v>
      </c>
      <c r="B159">
        <v>13</v>
      </c>
      <c r="C159">
        <v>212</v>
      </c>
      <c r="D159" t="b">
        <v>1</v>
      </c>
      <c r="E159" t="b">
        <v>1</v>
      </c>
    </row>
    <row r="160" spans="1:5" x14ac:dyDescent="0.35">
      <c r="A160">
        <v>154</v>
      </c>
      <c r="B160">
        <v>13</v>
      </c>
      <c r="C160">
        <v>218</v>
      </c>
      <c r="D160" t="b">
        <v>1</v>
      </c>
      <c r="E160" t="b">
        <v>1</v>
      </c>
    </row>
    <row r="161" spans="1:5" x14ac:dyDescent="0.35">
      <c r="A161">
        <v>153</v>
      </c>
      <c r="B161">
        <v>13</v>
      </c>
      <c r="C161">
        <v>224</v>
      </c>
      <c r="D161" t="b">
        <v>1</v>
      </c>
      <c r="E161" t="b">
        <v>1</v>
      </c>
    </row>
    <row r="162" spans="1:5" x14ac:dyDescent="0.35">
      <c r="A162">
        <v>165</v>
      </c>
      <c r="B162">
        <v>13</v>
      </c>
      <c r="C162">
        <v>236</v>
      </c>
      <c r="D162" t="b">
        <v>1</v>
      </c>
      <c r="E162" t="b">
        <v>1</v>
      </c>
    </row>
    <row r="163" spans="1:5" x14ac:dyDescent="0.35">
      <c r="A163">
        <v>166</v>
      </c>
      <c r="B163">
        <v>13</v>
      </c>
      <c r="C163">
        <v>244</v>
      </c>
      <c r="D163" t="b">
        <v>1</v>
      </c>
      <c r="E163" t="b">
        <v>1</v>
      </c>
    </row>
    <row r="164" spans="1:5" x14ac:dyDescent="0.35">
      <c r="A164">
        <v>164</v>
      </c>
      <c r="B164">
        <v>13</v>
      </c>
      <c r="C164">
        <v>248</v>
      </c>
      <c r="D164" t="b">
        <v>1</v>
      </c>
      <c r="E164" t="b">
        <v>1</v>
      </c>
    </row>
    <row r="165" spans="1:5" x14ac:dyDescent="0.35">
      <c r="A165">
        <v>161</v>
      </c>
      <c r="B165">
        <v>13</v>
      </c>
      <c r="C165">
        <v>272</v>
      </c>
      <c r="D165" t="b">
        <v>1</v>
      </c>
      <c r="E165" t="b">
        <v>1</v>
      </c>
    </row>
    <row r="166" spans="1:5" x14ac:dyDescent="0.35">
      <c r="A166">
        <v>162</v>
      </c>
      <c r="B166">
        <v>13</v>
      </c>
      <c r="C166">
        <v>276</v>
      </c>
      <c r="D166" t="b">
        <v>1</v>
      </c>
      <c r="E166" t="b">
        <v>1</v>
      </c>
    </row>
    <row r="167" spans="1:5" x14ac:dyDescent="0.35">
      <c r="A167">
        <v>163</v>
      </c>
      <c r="B167">
        <v>13</v>
      </c>
      <c r="C167">
        <v>278</v>
      </c>
      <c r="D167" t="b">
        <v>1</v>
      </c>
      <c r="E167" t="b">
        <v>1</v>
      </c>
    </row>
    <row r="168" spans="1:5" x14ac:dyDescent="0.35">
      <c r="A168">
        <v>181</v>
      </c>
      <c r="B168">
        <v>14</v>
      </c>
      <c r="C168">
        <v>18</v>
      </c>
      <c r="D168" t="b">
        <v>1</v>
      </c>
      <c r="E168" t="b">
        <v>1</v>
      </c>
    </row>
    <row r="169" spans="1:5" x14ac:dyDescent="0.35">
      <c r="A169">
        <v>182</v>
      </c>
      <c r="B169">
        <v>14</v>
      </c>
      <c r="C169">
        <v>21</v>
      </c>
      <c r="D169" t="b">
        <v>1</v>
      </c>
      <c r="E169" t="b">
        <v>1</v>
      </c>
    </row>
    <row r="170" spans="1:5" x14ac:dyDescent="0.35">
      <c r="A170">
        <v>180</v>
      </c>
      <c r="B170">
        <v>14</v>
      </c>
      <c r="C170">
        <v>28</v>
      </c>
      <c r="D170" t="b">
        <v>1</v>
      </c>
      <c r="E170" t="b">
        <v>1</v>
      </c>
    </row>
    <row r="171" spans="1:5" x14ac:dyDescent="0.35">
      <c r="A171">
        <v>179</v>
      </c>
      <c r="B171">
        <v>14</v>
      </c>
      <c r="C171">
        <v>44</v>
      </c>
      <c r="D171" t="b">
        <v>1</v>
      </c>
      <c r="E171" t="b">
        <v>1</v>
      </c>
    </row>
    <row r="172" spans="1:5" x14ac:dyDescent="0.35">
      <c r="A172">
        <v>178</v>
      </c>
      <c r="B172">
        <v>14</v>
      </c>
      <c r="C172">
        <v>54</v>
      </c>
      <c r="D172" t="b">
        <v>1</v>
      </c>
      <c r="E172" t="b">
        <v>1</v>
      </c>
    </row>
    <row r="173" spans="1:5" x14ac:dyDescent="0.35">
      <c r="A173">
        <v>177</v>
      </c>
      <c r="B173">
        <v>14</v>
      </c>
      <c r="C173">
        <v>93</v>
      </c>
      <c r="D173" t="b">
        <v>1</v>
      </c>
      <c r="E173" t="b">
        <v>1</v>
      </c>
    </row>
    <row r="174" spans="1:5" x14ac:dyDescent="0.35">
      <c r="A174">
        <v>176</v>
      </c>
      <c r="B174">
        <v>14</v>
      </c>
      <c r="C174">
        <v>124</v>
      </c>
      <c r="D174" t="b">
        <v>1</v>
      </c>
      <c r="E174" t="b">
        <v>1</v>
      </c>
    </row>
    <row r="175" spans="1:5" x14ac:dyDescent="0.35">
      <c r="A175">
        <v>171</v>
      </c>
      <c r="B175">
        <v>14</v>
      </c>
      <c r="C175">
        <v>148</v>
      </c>
      <c r="D175" t="b">
        <v>1</v>
      </c>
      <c r="E175" t="b">
        <v>1</v>
      </c>
    </row>
    <row r="176" spans="1:5" x14ac:dyDescent="0.35">
      <c r="A176">
        <v>174</v>
      </c>
      <c r="B176">
        <v>14</v>
      </c>
      <c r="C176">
        <v>170</v>
      </c>
      <c r="D176" t="b">
        <v>1</v>
      </c>
      <c r="E176" t="b">
        <v>1</v>
      </c>
    </row>
    <row r="177" spans="1:5" x14ac:dyDescent="0.35">
      <c r="A177">
        <v>175</v>
      </c>
      <c r="B177">
        <v>14</v>
      </c>
      <c r="C177">
        <v>197</v>
      </c>
      <c r="D177" t="b">
        <v>1</v>
      </c>
      <c r="E177" t="b">
        <v>1</v>
      </c>
    </row>
    <row r="178" spans="1:5" x14ac:dyDescent="0.35">
      <c r="A178">
        <v>173</v>
      </c>
      <c r="B178">
        <v>14</v>
      </c>
      <c r="C178">
        <v>211</v>
      </c>
      <c r="D178" t="b">
        <v>1</v>
      </c>
      <c r="E178" t="b">
        <v>1</v>
      </c>
    </row>
    <row r="179" spans="1:5" x14ac:dyDescent="0.35">
      <c r="A179">
        <v>172</v>
      </c>
      <c r="B179">
        <v>14</v>
      </c>
      <c r="C179">
        <v>215</v>
      </c>
      <c r="D179" t="b">
        <v>1</v>
      </c>
      <c r="E179" t="b">
        <v>1</v>
      </c>
    </row>
    <row r="180" spans="1:5" x14ac:dyDescent="0.35">
      <c r="A180">
        <v>167</v>
      </c>
      <c r="B180">
        <v>14</v>
      </c>
      <c r="C180">
        <v>243</v>
      </c>
      <c r="D180" t="b">
        <v>1</v>
      </c>
      <c r="E180" t="b">
        <v>1</v>
      </c>
    </row>
    <row r="181" spans="1:5" x14ac:dyDescent="0.35">
      <c r="A181">
        <v>168</v>
      </c>
      <c r="B181">
        <v>14</v>
      </c>
      <c r="C181">
        <v>250</v>
      </c>
      <c r="D181" t="b">
        <v>1</v>
      </c>
      <c r="E181" t="b">
        <v>1</v>
      </c>
    </row>
    <row r="182" spans="1:5" x14ac:dyDescent="0.35">
      <c r="A182">
        <v>169</v>
      </c>
      <c r="B182">
        <v>14</v>
      </c>
      <c r="C182">
        <v>256</v>
      </c>
      <c r="D182" t="b">
        <v>1</v>
      </c>
      <c r="E182" t="b">
        <v>1</v>
      </c>
    </row>
    <row r="183" spans="1:5" x14ac:dyDescent="0.35">
      <c r="A183">
        <v>170</v>
      </c>
      <c r="B183">
        <v>14</v>
      </c>
      <c r="C183">
        <v>283</v>
      </c>
      <c r="D183" t="b">
        <v>1</v>
      </c>
      <c r="E183" t="b">
        <v>1</v>
      </c>
    </row>
    <row r="184" spans="1:5" x14ac:dyDescent="0.35">
      <c r="A184">
        <v>184</v>
      </c>
      <c r="B184">
        <v>15</v>
      </c>
      <c r="C184">
        <v>78</v>
      </c>
      <c r="D184" t="b">
        <v>1</v>
      </c>
      <c r="E184" t="b">
        <v>1</v>
      </c>
    </row>
    <row r="185" spans="1:5" x14ac:dyDescent="0.35">
      <c r="A185">
        <v>185</v>
      </c>
      <c r="B185">
        <v>15</v>
      </c>
      <c r="C185">
        <v>88</v>
      </c>
      <c r="D185" t="b">
        <v>1</v>
      </c>
      <c r="E185" t="b">
        <v>1</v>
      </c>
    </row>
    <row r="186" spans="1:5" x14ac:dyDescent="0.35">
      <c r="A186">
        <v>183</v>
      </c>
      <c r="B186">
        <v>15</v>
      </c>
      <c r="C186">
        <v>100</v>
      </c>
      <c r="D186" t="b">
        <v>1</v>
      </c>
      <c r="E186" t="b">
        <v>1</v>
      </c>
    </row>
    <row r="187" spans="1:5" x14ac:dyDescent="0.35">
      <c r="A187">
        <v>186</v>
      </c>
      <c r="B187">
        <v>15</v>
      </c>
      <c r="C187">
        <v>121</v>
      </c>
      <c r="D187" t="b">
        <v>1</v>
      </c>
      <c r="E187" t="b">
        <v>1</v>
      </c>
    </row>
    <row r="188" spans="1:5" x14ac:dyDescent="0.35">
      <c r="A188">
        <v>187</v>
      </c>
      <c r="B188">
        <v>15</v>
      </c>
      <c r="C188">
        <v>122</v>
      </c>
      <c r="D188" t="b">
        <v>1</v>
      </c>
      <c r="E188" t="b">
        <v>1</v>
      </c>
    </row>
    <row r="189" spans="1:5" x14ac:dyDescent="0.35">
      <c r="A189">
        <v>190</v>
      </c>
      <c r="B189">
        <v>15</v>
      </c>
      <c r="C189">
        <v>169</v>
      </c>
      <c r="D189" t="b">
        <v>1</v>
      </c>
      <c r="E189" t="b">
        <v>1</v>
      </c>
    </row>
    <row r="190" spans="1:5" x14ac:dyDescent="0.35">
      <c r="A190">
        <v>191</v>
      </c>
      <c r="B190">
        <v>15</v>
      </c>
      <c r="C190">
        <v>180</v>
      </c>
      <c r="D190" t="b">
        <v>1</v>
      </c>
      <c r="E190" t="b">
        <v>1</v>
      </c>
    </row>
    <row r="191" spans="1:5" x14ac:dyDescent="0.35">
      <c r="A191">
        <v>188</v>
      </c>
      <c r="B191">
        <v>15</v>
      </c>
      <c r="C191">
        <v>186</v>
      </c>
      <c r="D191" t="b">
        <v>1</v>
      </c>
      <c r="E191" t="b">
        <v>1</v>
      </c>
    </row>
    <row r="192" spans="1:5" x14ac:dyDescent="0.35">
      <c r="A192">
        <v>189</v>
      </c>
      <c r="B192">
        <v>15</v>
      </c>
      <c r="C192">
        <v>206</v>
      </c>
      <c r="D192" t="b">
        <v>1</v>
      </c>
      <c r="E192" t="b">
        <v>1</v>
      </c>
    </row>
    <row r="193" spans="1:5" x14ac:dyDescent="0.35">
      <c r="A193">
        <v>194</v>
      </c>
      <c r="B193">
        <v>15</v>
      </c>
      <c r="C193">
        <v>260</v>
      </c>
      <c r="D193" t="b">
        <v>1</v>
      </c>
      <c r="E193" t="b">
        <v>1</v>
      </c>
    </row>
    <row r="194" spans="1:5" x14ac:dyDescent="0.35">
      <c r="A194">
        <v>195</v>
      </c>
      <c r="B194">
        <v>15</v>
      </c>
      <c r="C194">
        <v>263</v>
      </c>
      <c r="D194" t="b">
        <v>1</v>
      </c>
      <c r="E194" t="b">
        <v>1</v>
      </c>
    </row>
    <row r="195" spans="1:5" x14ac:dyDescent="0.35">
      <c r="A195">
        <v>193</v>
      </c>
      <c r="B195">
        <v>15</v>
      </c>
      <c r="C195">
        <v>266</v>
      </c>
      <c r="D195" t="b">
        <v>1</v>
      </c>
      <c r="E195" t="b">
        <v>1</v>
      </c>
    </row>
    <row r="196" spans="1:5" x14ac:dyDescent="0.35">
      <c r="A196">
        <v>192</v>
      </c>
      <c r="B196">
        <v>15</v>
      </c>
      <c r="C196">
        <v>277</v>
      </c>
      <c r="D196" t="b">
        <v>1</v>
      </c>
      <c r="E196" t="b">
        <v>1</v>
      </c>
    </row>
    <row r="197" spans="1:5" x14ac:dyDescent="0.35">
      <c r="A197">
        <v>205</v>
      </c>
      <c r="B197">
        <v>16</v>
      </c>
      <c r="C197">
        <v>49</v>
      </c>
      <c r="D197" t="b">
        <v>1</v>
      </c>
      <c r="E197" t="b">
        <v>1</v>
      </c>
    </row>
    <row r="198" spans="1:5" x14ac:dyDescent="0.35">
      <c r="A198">
        <v>207</v>
      </c>
      <c r="B198">
        <v>16</v>
      </c>
      <c r="C198">
        <v>61</v>
      </c>
      <c r="D198" t="b">
        <v>1</v>
      </c>
      <c r="E198" t="b">
        <v>1</v>
      </c>
    </row>
    <row r="199" spans="1:5" x14ac:dyDescent="0.35">
      <c r="A199">
        <v>206</v>
      </c>
      <c r="B199">
        <v>16</v>
      </c>
      <c r="C199">
        <v>72</v>
      </c>
      <c r="D199" t="b">
        <v>1</v>
      </c>
      <c r="E199" t="b">
        <v>1</v>
      </c>
    </row>
    <row r="200" spans="1:5" x14ac:dyDescent="0.35">
      <c r="A200">
        <v>203</v>
      </c>
      <c r="B200">
        <v>16</v>
      </c>
      <c r="C200">
        <v>89</v>
      </c>
      <c r="D200" t="b">
        <v>1</v>
      </c>
      <c r="E200" t="b">
        <v>1</v>
      </c>
    </row>
    <row r="201" spans="1:5" x14ac:dyDescent="0.35">
      <c r="A201">
        <v>204</v>
      </c>
      <c r="B201">
        <v>16</v>
      </c>
      <c r="C201">
        <v>91</v>
      </c>
      <c r="D201" t="b">
        <v>1</v>
      </c>
      <c r="E201" t="b">
        <v>1</v>
      </c>
    </row>
    <row r="202" spans="1:5" x14ac:dyDescent="0.35">
      <c r="A202">
        <v>202</v>
      </c>
      <c r="B202">
        <v>16</v>
      </c>
      <c r="C202">
        <v>118</v>
      </c>
      <c r="D202" t="b">
        <v>1</v>
      </c>
      <c r="E202" t="b">
        <v>1</v>
      </c>
    </row>
    <row r="203" spans="1:5" x14ac:dyDescent="0.35">
      <c r="A203">
        <v>201</v>
      </c>
      <c r="B203">
        <v>16</v>
      </c>
      <c r="C203">
        <v>187</v>
      </c>
      <c r="D203" t="b">
        <v>1</v>
      </c>
      <c r="E203" t="b">
        <v>1</v>
      </c>
    </row>
    <row r="204" spans="1:5" x14ac:dyDescent="0.35">
      <c r="A204">
        <v>199</v>
      </c>
      <c r="B204">
        <v>16</v>
      </c>
      <c r="C204">
        <v>232</v>
      </c>
      <c r="D204" t="b">
        <v>1</v>
      </c>
      <c r="E204" t="b">
        <v>1</v>
      </c>
    </row>
    <row r="205" spans="1:5" x14ac:dyDescent="0.35">
      <c r="A205">
        <v>198</v>
      </c>
      <c r="B205">
        <v>16</v>
      </c>
      <c r="C205">
        <v>235</v>
      </c>
      <c r="D205" t="b">
        <v>1</v>
      </c>
      <c r="E205" t="b">
        <v>1</v>
      </c>
    </row>
    <row r="206" spans="1:5" x14ac:dyDescent="0.35">
      <c r="A206">
        <v>197</v>
      </c>
      <c r="B206">
        <v>16</v>
      </c>
      <c r="C206">
        <v>238</v>
      </c>
      <c r="D206" t="b">
        <v>1</v>
      </c>
      <c r="E206" t="b">
        <v>1</v>
      </c>
    </row>
    <row r="207" spans="1:5" x14ac:dyDescent="0.35">
      <c r="A207">
        <v>196</v>
      </c>
      <c r="B207">
        <v>16</v>
      </c>
      <c r="C207">
        <v>264</v>
      </c>
      <c r="D207" t="b">
        <v>1</v>
      </c>
      <c r="E207" t="b">
        <v>1</v>
      </c>
    </row>
    <row r="208" spans="1:5" x14ac:dyDescent="0.35">
      <c r="A208">
        <v>200</v>
      </c>
      <c r="B208">
        <v>16</v>
      </c>
      <c r="C208">
        <v>267</v>
      </c>
      <c r="D208" t="b">
        <v>1</v>
      </c>
      <c r="E208" t="b">
        <v>1</v>
      </c>
    </row>
    <row r="209" spans="1:5" x14ac:dyDescent="0.35">
      <c r="A209">
        <v>208</v>
      </c>
      <c r="B209">
        <v>17</v>
      </c>
      <c r="C209">
        <v>137</v>
      </c>
      <c r="D209" t="b">
        <v>1</v>
      </c>
      <c r="E209" t="b">
        <v>1</v>
      </c>
    </row>
    <row r="210" spans="1:5" x14ac:dyDescent="0.35">
      <c r="A210">
        <v>211</v>
      </c>
      <c r="B210">
        <v>19</v>
      </c>
      <c r="C210">
        <v>36</v>
      </c>
      <c r="D210" t="b">
        <v>1</v>
      </c>
      <c r="E210" t="b">
        <v>1</v>
      </c>
    </row>
    <row r="211" spans="1:5" x14ac:dyDescent="0.35">
      <c r="A211">
        <v>217</v>
      </c>
      <c r="B211">
        <v>19</v>
      </c>
      <c r="C211">
        <v>115</v>
      </c>
      <c r="D211" t="b">
        <v>1</v>
      </c>
      <c r="E211" t="b">
        <v>1</v>
      </c>
    </row>
    <row r="212" spans="1:5" x14ac:dyDescent="0.35">
      <c r="A212">
        <v>218</v>
      </c>
      <c r="B212">
        <v>19</v>
      </c>
      <c r="C212">
        <v>146</v>
      </c>
      <c r="D212" t="b">
        <v>1</v>
      </c>
      <c r="E212" t="b">
        <v>1</v>
      </c>
    </row>
    <row r="213" spans="1:5" x14ac:dyDescent="0.35">
      <c r="A213">
        <v>213</v>
      </c>
      <c r="B213">
        <v>19</v>
      </c>
      <c r="C213">
        <v>217</v>
      </c>
      <c r="D213" t="b">
        <v>1</v>
      </c>
      <c r="E213" t="b">
        <v>1</v>
      </c>
    </row>
    <row r="214" spans="1:5" x14ac:dyDescent="0.35">
      <c r="A214">
        <v>212</v>
      </c>
      <c r="B214">
        <v>19</v>
      </c>
      <c r="C214">
        <v>240</v>
      </c>
      <c r="D214" t="b">
        <v>1</v>
      </c>
      <c r="E214" t="b">
        <v>1</v>
      </c>
    </row>
    <row r="215" spans="1:5" x14ac:dyDescent="0.35">
      <c r="A215">
        <v>215</v>
      </c>
      <c r="B215">
        <v>19</v>
      </c>
      <c r="C215">
        <v>242</v>
      </c>
      <c r="D215" t="b">
        <v>1</v>
      </c>
      <c r="E215" t="b">
        <v>1</v>
      </c>
    </row>
    <row r="216" spans="1:5" x14ac:dyDescent="0.35">
      <c r="A216">
        <v>235</v>
      </c>
      <c r="B216">
        <v>19</v>
      </c>
      <c r="C216">
        <v>245</v>
      </c>
      <c r="D216" t="b">
        <v>1</v>
      </c>
      <c r="E216" t="b">
        <v>1</v>
      </c>
    </row>
    <row r="217" spans="1:5" x14ac:dyDescent="0.35">
      <c r="A217">
        <v>216</v>
      </c>
      <c r="B217">
        <v>19</v>
      </c>
      <c r="C217">
        <v>246</v>
      </c>
      <c r="D217" t="b">
        <v>1</v>
      </c>
      <c r="E217" t="b">
        <v>1</v>
      </c>
    </row>
    <row r="218" spans="1:5" x14ac:dyDescent="0.35">
      <c r="A218">
        <v>209</v>
      </c>
      <c r="B218">
        <v>19</v>
      </c>
      <c r="C218">
        <v>247</v>
      </c>
      <c r="D218" t="b">
        <v>1</v>
      </c>
      <c r="E218" t="b">
        <v>1</v>
      </c>
    </row>
    <row r="219" spans="1:5" x14ac:dyDescent="0.35">
      <c r="A219">
        <v>234</v>
      </c>
      <c r="B219">
        <v>19</v>
      </c>
      <c r="C219">
        <v>258</v>
      </c>
      <c r="D219" t="b">
        <v>1</v>
      </c>
      <c r="E219" t="b">
        <v>1</v>
      </c>
    </row>
    <row r="220" spans="1:5" x14ac:dyDescent="0.35">
      <c r="A220">
        <v>214</v>
      </c>
      <c r="B220">
        <v>19</v>
      </c>
      <c r="C220">
        <v>264</v>
      </c>
      <c r="D220" t="b">
        <v>1</v>
      </c>
      <c r="E220" t="b">
        <v>1</v>
      </c>
    </row>
    <row r="221" spans="1:5" x14ac:dyDescent="0.35">
      <c r="A221">
        <v>219</v>
      </c>
      <c r="B221">
        <v>20</v>
      </c>
      <c r="C221">
        <v>7</v>
      </c>
      <c r="D221" t="b">
        <v>1</v>
      </c>
      <c r="E221" t="b">
        <v>1</v>
      </c>
    </row>
    <row r="222" spans="1:5" x14ac:dyDescent="0.35">
      <c r="A222">
        <v>220</v>
      </c>
      <c r="B222">
        <v>20</v>
      </c>
      <c r="C222">
        <v>15</v>
      </c>
      <c r="D222" t="b">
        <v>1</v>
      </c>
      <c r="E222" t="b">
        <v>1</v>
      </c>
    </row>
    <row r="223" spans="1:5" x14ac:dyDescent="0.35">
      <c r="A223">
        <v>221</v>
      </c>
      <c r="B223">
        <v>20</v>
      </c>
      <c r="C223">
        <v>56</v>
      </c>
      <c r="D223" t="b">
        <v>1</v>
      </c>
      <c r="E223" t="b">
        <v>1</v>
      </c>
    </row>
    <row r="224" spans="1:5" x14ac:dyDescent="0.35">
      <c r="A224">
        <v>222</v>
      </c>
      <c r="B224">
        <v>20</v>
      </c>
      <c r="C224">
        <v>146</v>
      </c>
      <c r="D224" t="b">
        <v>1</v>
      </c>
      <c r="E224" t="b">
        <v>1</v>
      </c>
    </row>
    <row r="225" spans="1:5" x14ac:dyDescent="0.35">
      <c r="A225">
        <v>223</v>
      </c>
      <c r="B225">
        <v>21</v>
      </c>
      <c r="C225">
        <v>7</v>
      </c>
      <c r="D225" t="b">
        <v>1</v>
      </c>
      <c r="E225" t="b">
        <v>1</v>
      </c>
    </row>
    <row r="226" spans="1:5" x14ac:dyDescent="0.35">
      <c r="A226">
        <v>224</v>
      </c>
      <c r="B226">
        <v>21</v>
      </c>
      <c r="C226">
        <v>31</v>
      </c>
      <c r="D226" t="b">
        <v>1</v>
      </c>
      <c r="E226" t="b">
        <v>1</v>
      </c>
    </row>
    <row r="227" spans="1:5" x14ac:dyDescent="0.35">
      <c r="A227">
        <v>227</v>
      </c>
      <c r="B227">
        <v>21</v>
      </c>
      <c r="C227">
        <v>150</v>
      </c>
      <c r="D227" t="b">
        <v>1</v>
      </c>
      <c r="E227" t="b">
        <v>1</v>
      </c>
    </row>
    <row r="228" spans="1:5" x14ac:dyDescent="0.35">
      <c r="A228">
        <v>226</v>
      </c>
      <c r="B228">
        <v>21</v>
      </c>
      <c r="C228">
        <v>225</v>
      </c>
      <c r="D228" t="b">
        <v>1</v>
      </c>
      <c r="E228" t="b">
        <v>1</v>
      </c>
    </row>
    <row r="229" spans="1:5" x14ac:dyDescent="0.35">
      <c r="A229">
        <v>225</v>
      </c>
      <c r="B229">
        <v>21</v>
      </c>
      <c r="C229">
        <v>278</v>
      </c>
      <c r="D229" t="b">
        <v>1</v>
      </c>
      <c r="E229" t="b">
        <v>1</v>
      </c>
    </row>
    <row r="230" spans="1:5" x14ac:dyDescent="0.35">
      <c r="A230">
        <v>232</v>
      </c>
      <c r="B230">
        <v>22</v>
      </c>
      <c r="C230">
        <v>36</v>
      </c>
      <c r="D230" t="b">
        <v>1</v>
      </c>
      <c r="E230" t="b">
        <v>1</v>
      </c>
    </row>
    <row r="231" spans="1:5" x14ac:dyDescent="0.35">
      <c r="A231">
        <v>229</v>
      </c>
      <c r="B231">
        <v>22</v>
      </c>
      <c r="C231">
        <v>48</v>
      </c>
      <c r="D231" t="b">
        <v>1</v>
      </c>
      <c r="E231" t="b">
        <v>1</v>
      </c>
    </row>
    <row r="232" spans="1:5" x14ac:dyDescent="0.35">
      <c r="A232">
        <v>231</v>
      </c>
      <c r="B232">
        <v>22</v>
      </c>
      <c r="C232">
        <v>78</v>
      </c>
      <c r="D232" t="b">
        <v>1</v>
      </c>
      <c r="E232" t="b">
        <v>1</v>
      </c>
    </row>
    <row r="233" spans="1:5" x14ac:dyDescent="0.35">
      <c r="A233">
        <v>233</v>
      </c>
      <c r="B233">
        <v>22</v>
      </c>
      <c r="C233">
        <v>124</v>
      </c>
      <c r="D233" t="b">
        <v>1</v>
      </c>
      <c r="E233" t="b">
        <v>1</v>
      </c>
    </row>
    <row r="234" spans="1:5" x14ac:dyDescent="0.35">
      <c r="A234">
        <v>228</v>
      </c>
      <c r="B234">
        <v>22</v>
      </c>
      <c r="C234">
        <v>173</v>
      </c>
      <c r="D234" t="b">
        <v>1</v>
      </c>
      <c r="E234" t="b">
        <v>1</v>
      </c>
    </row>
    <row r="235" spans="1:5" x14ac:dyDescent="0.35">
      <c r="A235">
        <v>244</v>
      </c>
      <c r="B235">
        <v>23</v>
      </c>
      <c r="C235">
        <v>18</v>
      </c>
      <c r="D235" t="b">
        <v>1</v>
      </c>
      <c r="E235" t="b">
        <v>1</v>
      </c>
    </row>
    <row r="236" spans="1:5" x14ac:dyDescent="0.35">
      <c r="A236">
        <v>243</v>
      </c>
      <c r="B236">
        <v>23</v>
      </c>
      <c r="C236">
        <v>27</v>
      </c>
      <c r="D236" t="b">
        <v>1</v>
      </c>
      <c r="E236" t="b">
        <v>1</v>
      </c>
    </row>
    <row r="237" spans="1:5" x14ac:dyDescent="0.35">
      <c r="A237">
        <v>237</v>
      </c>
      <c r="B237">
        <v>23</v>
      </c>
      <c r="C237">
        <v>39</v>
      </c>
      <c r="D237" t="b">
        <v>1</v>
      </c>
      <c r="E237" t="b">
        <v>1</v>
      </c>
    </row>
    <row r="238" spans="1:5" x14ac:dyDescent="0.35">
      <c r="A238">
        <v>239</v>
      </c>
      <c r="B238">
        <v>23</v>
      </c>
      <c r="C238">
        <v>52</v>
      </c>
      <c r="D238" t="b">
        <v>1</v>
      </c>
      <c r="E238" t="b">
        <v>1</v>
      </c>
    </row>
    <row r="239" spans="1:5" x14ac:dyDescent="0.35">
      <c r="A239">
        <v>241</v>
      </c>
      <c r="B239">
        <v>23</v>
      </c>
      <c r="C239">
        <v>96</v>
      </c>
      <c r="D239" t="b">
        <v>1</v>
      </c>
      <c r="E239" t="b">
        <v>1</v>
      </c>
    </row>
    <row r="240" spans="1:5" x14ac:dyDescent="0.35">
      <c r="A240">
        <v>238</v>
      </c>
      <c r="B240">
        <v>23</v>
      </c>
      <c r="C240">
        <v>110</v>
      </c>
      <c r="D240" t="b">
        <v>1</v>
      </c>
      <c r="E240" t="b">
        <v>1</v>
      </c>
    </row>
    <row r="241" spans="1:5" x14ac:dyDescent="0.35">
      <c r="A241">
        <v>236</v>
      </c>
      <c r="B241">
        <v>23</v>
      </c>
      <c r="C241">
        <v>152</v>
      </c>
      <c r="D241" t="b">
        <v>1</v>
      </c>
      <c r="E241" t="b">
        <v>1</v>
      </c>
    </row>
    <row r="242" spans="1:5" x14ac:dyDescent="0.35">
      <c r="A242">
        <v>242</v>
      </c>
      <c r="B242">
        <v>23</v>
      </c>
      <c r="C242">
        <v>185</v>
      </c>
      <c r="D242" t="b">
        <v>1</v>
      </c>
      <c r="E242" t="b">
        <v>1</v>
      </c>
    </row>
    <row r="243" spans="1:5" x14ac:dyDescent="0.35">
      <c r="A243">
        <v>240</v>
      </c>
      <c r="B243">
        <v>23</v>
      </c>
      <c r="C243">
        <v>206</v>
      </c>
      <c r="D243" t="b">
        <v>1</v>
      </c>
      <c r="E243" t="b">
        <v>1</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290B3-11B1-4158-8274-FFC42889D91F}">
  <sheetPr codeName="Sheet43"/>
  <dimension ref="A1:A2"/>
  <sheetViews>
    <sheetView workbookViewId="0">
      <selection sqref="A1:E243"/>
    </sheetView>
  </sheetViews>
  <sheetFormatPr defaultRowHeight="14.5" x14ac:dyDescent="0.35"/>
  <cols>
    <col min="1" max="1" width="22.453125" bestFit="1" customWidth="1"/>
    <col min="2" max="2" width="42.1796875" bestFit="1" customWidth="1"/>
    <col min="3" max="3" width="14.54296875" bestFit="1" customWidth="1"/>
    <col min="4" max="4" width="22.453125" bestFit="1" customWidth="1"/>
  </cols>
  <sheetData>
    <row r="1" spans="1:1" x14ac:dyDescent="0.35">
      <c r="A1" t="s">
        <v>1199</v>
      </c>
    </row>
    <row r="2" spans="1:1" x14ac:dyDescent="0.35">
      <c r="A2">
        <v>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B7E3-4E98-4294-9CEE-3C08092D092C}">
  <sheetPr codeName="Sheet12">
    <tabColor theme="3" tint="0.59999389629810485"/>
  </sheetPr>
  <dimension ref="A1:T191"/>
  <sheetViews>
    <sheetView workbookViewId="0">
      <selection sqref="A1:E243"/>
    </sheetView>
  </sheetViews>
  <sheetFormatPr defaultRowHeight="14.5" x14ac:dyDescent="0.35"/>
  <cols>
    <col min="1" max="1" width="13.54296875" bestFit="1" customWidth="1"/>
    <col min="2" max="2" width="10.81640625" bestFit="1" customWidth="1"/>
    <col min="3" max="3" width="13.26953125" bestFit="1" customWidth="1"/>
    <col min="4" max="4" width="11.26953125" bestFit="1" customWidth="1"/>
    <col min="5" max="5" width="16" bestFit="1" customWidth="1"/>
    <col min="6" max="6" width="19.81640625" bestFit="1" customWidth="1"/>
    <col min="7" max="7" width="19" bestFit="1" customWidth="1"/>
    <col min="8" max="8" width="13.81640625" bestFit="1" customWidth="1"/>
    <col min="9" max="9" width="14.1796875" bestFit="1" customWidth="1"/>
    <col min="10" max="10" width="39.54296875" bestFit="1" customWidth="1"/>
    <col min="11" max="11" width="19.81640625" bestFit="1" customWidth="1"/>
    <col min="12" max="12" width="14" bestFit="1" customWidth="1"/>
    <col min="13" max="13" width="18.453125" bestFit="1" customWidth="1"/>
    <col min="14" max="14" width="22.54296875" bestFit="1" customWidth="1"/>
    <col min="15" max="15" width="12.26953125" bestFit="1" customWidth="1"/>
    <col min="16" max="16" width="13.26953125" bestFit="1" customWidth="1"/>
    <col min="17" max="17" width="16.26953125" bestFit="1" customWidth="1"/>
    <col min="18" max="18" width="25.1796875" bestFit="1" customWidth="1"/>
    <col min="19" max="19" width="29.1796875" bestFit="1" customWidth="1"/>
    <col min="20" max="20" width="26.26953125" bestFit="1" customWidth="1"/>
  </cols>
  <sheetData>
    <row r="1" spans="1:20" x14ac:dyDescent="0.35">
      <c r="A1" t="s">
        <v>747</v>
      </c>
      <c r="B1" t="s">
        <v>42</v>
      </c>
      <c r="C1" t="s">
        <v>663</v>
      </c>
      <c r="D1" t="s">
        <v>29</v>
      </c>
      <c r="E1" t="s">
        <v>748</v>
      </c>
      <c r="F1" t="s">
        <v>640</v>
      </c>
      <c r="G1" t="s">
        <v>744</v>
      </c>
      <c r="H1" t="s">
        <v>54</v>
      </c>
      <c r="I1" t="s">
        <v>749</v>
      </c>
      <c r="J1" t="s">
        <v>750</v>
      </c>
      <c r="K1" t="s">
        <v>751</v>
      </c>
      <c r="L1" t="s">
        <v>752</v>
      </c>
      <c r="M1" t="s">
        <v>753</v>
      </c>
      <c r="N1" t="s">
        <v>754</v>
      </c>
      <c r="O1" t="s">
        <v>755</v>
      </c>
      <c r="P1" t="s">
        <v>756</v>
      </c>
      <c r="Q1" t="s">
        <v>757</v>
      </c>
      <c r="R1" t="s">
        <v>758</v>
      </c>
      <c r="S1" t="s">
        <v>759</v>
      </c>
      <c r="T1" t="s">
        <v>760</v>
      </c>
    </row>
    <row r="2" spans="1:20" x14ac:dyDescent="0.35">
      <c r="A2">
        <v>11519</v>
      </c>
      <c r="B2">
        <v>297</v>
      </c>
      <c r="C2">
        <v>1</v>
      </c>
      <c r="D2" t="b">
        <v>0</v>
      </c>
      <c r="E2">
        <v>9</v>
      </c>
      <c r="F2">
        <v>187</v>
      </c>
      <c r="G2" s="5">
        <v>45365.355602662035</v>
      </c>
      <c r="H2" t="b">
        <v>1</v>
      </c>
      <c r="I2" t="b">
        <v>0</v>
      </c>
      <c r="J2" t="s">
        <v>1260</v>
      </c>
      <c r="K2" t="b">
        <v>0</v>
      </c>
      <c r="L2" s="5"/>
      <c r="M2" t="b">
        <v>1</v>
      </c>
      <c r="N2" s="5">
        <v>45369.476002627314</v>
      </c>
      <c r="O2">
        <v>0</v>
      </c>
      <c r="R2" t="s">
        <v>703</v>
      </c>
      <c r="S2" t="s">
        <v>704</v>
      </c>
      <c r="T2" t="s">
        <v>705</v>
      </c>
    </row>
    <row r="3" spans="1:20" x14ac:dyDescent="0.35">
      <c r="A3">
        <v>11489</v>
      </c>
      <c r="B3">
        <v>170</v>
      </c>
      <c r="C3">
        <v>1</v>
      </c>
      <c r="D3" t="b">
        <v>0</v>
      </c>
      <c r="E3">
        <v>0</v>
      </c>
      <c r="F3">
        <v>179</v>
      </c>
      <c r="G3" s="5">
        <v>45364.580122650463</v>
      </c>
      <c r="H3" t="b">
        <v>1</v>
      </c>
      <c r="I3" t="b">
        <v>0</v>
      </c>
      <c r="J3" t="s">
        <v>319</v>
      </c>
      <c r="K3" t="b">
        <v>0</v>
      </c>
      <c r="L3" s="5"/>
      <c r="M3" t="b">
        <v>1</v>
      </c>
      <c r="N3" s="5">
        <v>45369.475987500002</v>
      </c>
      <c r="O3">
        <v>0</v>
      </c>
    </row>
    <row r="4" spans="1:20" x14ac:dyDescent="0.35">
      <c r="A4">
        <v>11495</v>
      </c>
      <c r="B4">
        <v>286</v>
      </c>
      <c r="C4">
        <v>1</v>
      </c>
      <c r="D4" t="b">
        <v>0</v>
      </c>
      <c r="E4">
        <v>0</v>
      </c>
      <c r="F4">
        <v>176</v>
      </c>
      <c r="G4" s="5">
        <v>45364.893462465276</v>
      </c>
      <c r="H4" t="b">
        <v>1</v>
      </c>
      <c r="I4" t="b">
        <v>0</v>
      </c>
      <c r="J4" t="s">
        <v>1266</v>
      </c>
      <c r="K4" t="b">
        <v>0</v>
      </c>
      <c r="L4" s="5"/>
      <c r="M4" t="b">
        <v>1</v>
      </c>
      <c r="N4" s="5">
        <v>45369.476000428243</v>
      </c>
      <c r="O4">
        <v>0</v>
      </c>
    </row>
    <row r="5" spans="1:20" x14ac:dyDescent="0.35">
      <c r="A5">
        <v>11511</v>
      </c>
      <c r="B5">
        <v>293</v>
      </c>
      <c r="C5">
        <v>1</v>
      </c>
      <c r="D5" t="b">
        <v>0</v>
      </c>
      <c r="E5">
        <v>5</v>
      </c>
      <c r="F5">
        <v>157</v>
      </c>
      <c r="G5" s="5">
        <v>45358.341599652776</v>
      </c>
      <c r="H5" t="b">
        <v>1</v>
      </c>
      <c r="I5" t="b">
        <v>0</v>
      </c>
      <c r="J5" t="s">
        <v>1264</v>
      </c>
      <c r="K5" t="b">
        <v>0</v>
      </c>
      <c r="L5" s="5"/>
      <c r="M5" t="b">
        <v>1</v>
      </c>
      <c r="N5" s="5">
        <v>45369.476001770832</v>
      </c>
      <c r="O5">
        <v>0</v>
      </c>
      <c r="R5" t="s">
        <v>687</v>
      </c>
      <c r="S5" t="s">
        <v>688</v>
      </c>
      <c r="T5" t="s">
        <v>689</v>
      </c>
    </row>
    <row r="6" spans="1:20" x14ac:dyDescent="0.35">
      <c r="A6">
        <v>11512</v>
      </c>
      <c r="B6">
        <v>242</v>
      </c>
      <c r="C6">
        <v>1</v>
      </c>
      <c r="D6" t="b">
        <v>0</v>
      </c>
      <c r="E6">
        <v>0</v>
      </c>
      <c r="F6">
        <v>100</v>
      </c>
      <c r="G6" s="5">
        <v>45349.667312650461</v>
      </c>
      <c r="H6" t="b">
        <v>0</v>
      </c>
      <c r="I6" t="b">
        <v>0</v>
      </c>
      <c r="K6" t="b">
        <v>0</v>
      </c>
      <c r="L6" s="5"/>
      <c r="M6" t="b">
        <v>1</v>
      </c>
      <c r="N6" s="5">
        <v>45369.475994479166</v>
      </c>
      <c r="O6">
        <v>0</v>
      </c>
    </row>
    <row r="7" spans="1:20" x14ac:dyDescent="0.35">
      <c r="A7">
        <v>11504</v>
      </c>
      <c r="B7">
        <v>39</v>
      </c>
      <c r="C7">
        <v>1</v>
      </c>
      <c r="D7" t="b">
        <v>0</v>
      </c>
      <c r="E7">
        <v>18</v>
      </c>
      <c r="F7">
        <v>178</v>
      </c>
      <c r="G7" s="5">
        <v>45364.371511770834</v>
      </c>
      <c r="H7" t="b">
        <v>1</v>
      </c>
      <c r="I7" t="b">
        <v>0</v>
      </c>
      <c r="J7" t="s">
        <v>609</v>
      </c>
      <c r="K7" t="b">
        <v>0</v>
      </c>
      <c r="L7" s="5"/>
      <c r="M7" t="b">
        <v>1</v>
      </c>
      <c r="N7" s="5">
        <v>45369.475974074077</v>
      </c>
      <c r="O7">
        <v>0</v>
      </c>
      <c r="R7" t="s">
        <v>737</v>
      </c>
      <c r="S7" t="s">
        <v>738</v>
      </c>
      <c r="T7" t="s">
        <v>739</v>
      </c>
    </row>
    <row r="8" spans="1:20" x14ac:dyDescent="0.35">
      <c r="A8">
        <v>11517</v>
      </c>
      <c r="B8">
        <v>215</v>
      </c>
      <c r="C8">
        <v>1</v>
      </c>
      <c r="D8" t="b">
        <v>0</v>
      </c>
      <c r="E8">
        <v>18</v>
      </c>
      <c r="F8">
        <v>34</v>
      </c>
      <c r="G8" s="5">
        <v>45364.668000775462</v>
      </c>
      <c r="H8" t="b">
        <v>1</v>
      </c>
      <c r="I8" t="b">
        <v>0</v>
      </c>
      <c r="J8" t="s">
        <v>135</v>
      </c>
      <c r="K8" t="b">
        <v>0</v>
      </c>
      <c r="L8" s="5"/>
      <c r="M8" t="b">
        <v>1</v>
      </c>
      <c r="N8" s="5">
        <v>45369.475992164349</v>
      </c>
      <c r="O8">
        <v>0</v>
      </c>
      <c r="R8" t="s">
        <v>737</v>
      </c>
      <c r="S8" t="s">
        <v>738</v>
      </c>
      <c r="T8" t="s">
        <v>739</v>
      </c>
    </row>
    <row r="9" spans="1:20" x14ac:dyDescent="0.35">
      <c r="A9">
        <v>11507</v>
      </c>
      <c r="B9">
        <v>291</v>
      </c>
      <c r="C9">
        <v>1</v>
      </c>
      <c r="D9" t="b">
        <v>0</v>
      </c>
      <c r="E9">
        <v>5</v>
      </c>
      <c r="F9">
        <v>134</v>
      </c>
      <c r="G9" s="5">
        <v>45364.784164895835</v>
      </c>
      <c r="H9" t="b">
        <v>1</v>
      </c>
      <c r="I9" t="b">
        <v>0</v>
      </c>
      <c r="J9" t="s">
        <v>1294</v>
      </c>
      <c r="K9" t="b">
        <v>0</v>
      </c>
      <c r="L9" s="5"/>
      <c r="M9" t="b">
        <v>1</v>
      </c>
      <c r="N9" s="5">
        <v>45369.47600130787</v>
      </c>
      <c r="O9">
        <v>0</v>
      </c>
      <c r="R9" t="s">
        <v>687</v>
      </c>
      <c r="S9" t="s">
        <v>688</v>
      </c>
      <c r="T9" t="s">
        <v>689</v>
      </c>
    </row>
    <row r="10" spans="1:20" x14ac:dyDescent="0.35">
      <c r="A10">
        <v>11515</v>
      </c>
      <c r="B10">
        <v>108</v>
      </c>
      <c r="C10">
        <v>1</v>
      </c>
      <c r="D10" t="b">
        <v>0</v>
      </c>
      <c r="E10">
        <v>7</v>
      </c>
      <c r="F10">
        <v>110</v>
      </c>
      <c r="G10" s="5">
        <v>45349.806442673609</v>
      </c>
      <c r="H10" t="b">
        <v>1</v>
      </c>
      <c r="I10" t="b">
        <v>0</v>
      </c>
      <c r="J10" t="s">
        <v>272</v>
      </c>
      <c r="K10" t="b">
        <v>0</v>
      </c>
      <c r="L10" s="5"/>
      <c r="M10" t="b">
        <v>1</v>
      </c>
      <c r="N10" s="5">
        <v>45369.475980821757</v>
      </c>
      <c r="O10">
        <v>0</v>
      </c>
      <c r="R10" t="s">
        <v>695</v>
      </c>
      <c r="S10" t="s">
        <v>696</v>
      </c>
      <c r="T10" t="s">
        <v>697</v>
      </c>
    </row>
    <row r="11" spans="1:20" x14ac:dyDescent="0.35">
      <c r="A11">
        <v>11498</v>
      </c>
      <c r="B11">
        <v>45</v>
      </c>
      <c r="C11">
        <v>1</v>
      </c>
      <c r="D11" t="b">
        <v>1</v>
      </c>
      <c r="E11">
        <v>5</v>
      </c>
      <c r="F11">
        <v>187</v>
      </c>
      <c r="G11" s="5">
        <v>45364.371904594911</v>
      </c>
      <c r="H11" t="b">
        <v>1</v>
      </c>
      <c r="I11" t="b">
        <v>0</v>
      </c>
      <c r="J11" t="s">
        <v>586</v>
      </c>
      <c r="K11" t="b">
        <v>0</v>
      </c>
      <c r="L11" s="5"/>
      <c r="M11" t="b">
        <v>1</v>
      </c>
      <c r="N11" s="5">
        <v>45369.475974733796</v>
      </c>
      <c r="O11">
        <v>0</v>
      </c>
      <c r="R11" t="s">
        <v>687</v>
      </c>
      <c r="S11" t="s">
        <v>688</v>
      </c>
      <c r="T11" t="s">
        <v>689</v>
      </c>
    </row>
    <row r="12" spans="1:20" x14ac:dyDescent="0.35">
      <c r="A12">
        <v>11503</v>
      </c>
      <c r="B12">
        <v>205</v>
      </c>
      <c r="C12">
        <v>1</v>
      </c>
      <c r="D12" t="b">
        <v>0</v>
      </c>
      <c r="E12">
        <v>2</v>
      </c>
      <c r="F12">
        <v>157</v>
      </c>
      <c r="G12" s="5">
        <v>45364.523489155094</v>
      </c>
      <c r="H12" t="b">
        <v>1</v>
      </c>
      <c r="I12" t="b">
        <v>0</v>
      </c>
      <c r="J12" t="s">
        <v>249</v>
      </c>
      <c r="K12" t="b">
        <v>0</v>
      </c>
      <c r="L12" s="5"/>
      <c r="M12" t="b">
        <v>1</v>
      </c>
      <c r="N12" s="5">
        <v>45369.475991550928</v>
      </c>
      <c r="O12">
        <v>0</v>
      </c>
      <c r="R12" t="s">
        <v>675</v>
      </c>
      <c r="S12" t="s">
        <v>676</v>
      </c>
      <c r="T12" t="s">
        <v>677</v>
      </c>
    </row>
    <row r="13" spans="1:20" x14ac:dyDescent="0.35">
      <c r="A13">
        <v>11502</v>
      </c>
      <c r="B13">
        <v>211</v>
      </c>
      <c r="C13">
        <v>1</v>
      </c>
      <c r="D13" t="b">
        <v>0</v>
      </c>
      <c r="E13">
        <v>18</v>
      </c>
      <c r="F13">
        <v>176</v>
      </c>
      <c r="G13" s="5">
        <v>45345.981241898146</v>
      </c>
      <c r="H13" t="b">
        <v>1</v>
      </c>
      <c r="I13" t="b">
        <v>0</v>
      </c>
      <c r="J13" t="s">
        <v>509</v>
      </c>
      <c r="K13" t="b">
        <v>0</v>
      </c>
      <c r="L13" s="5"/>
      <c r="M13" t="b">
        <v>1</v>
      </c>
      <c r="N13" s="5">
        <v>45369.475991782405</v>
      </c>
      <c r="O13">
        <v>0</v>
      </c>
      <c r="R13" t="s">
        <v>737</v>
      </c>
      <c r="S13" t="s">
        <v>738</v>
      </c>
      <c r="T13" t="s">
        <v>739</v>
      </c>
    </row>
    <row r="14" spans="1:20" x14ac:dyDescent="0.35">
      <c r="A14">
        <v>11596</v>
      </c>
      <c r="B14">
        <v>268</v>
      </c>
      <c r="C14">
        <v>1</v>
      </c>
      <c r="D14" t="b">
        <v>0</v>
      </c>
      <c r="E14">
        <v>0</v>
      </c>
      <c r="F14">
        <v>121</v>
      </c>
      <c r="G14" s="5">
        <v>45365.571443668981</v>
      </c>
      <c r="H14" t="b">
        <v>1</v>
      </c>
      <c r="I14" t="b">
        <v>0</v>
      </c>
      <c r="J14" t="s">
        <v>191</v>
      </c>
      <c r="K14" t="b">
        <v>0</v>
      </c>
      <c r="L14" s="5"/>
      <c r="M14" t="b">
        <v>1</v>
      </c>
      <c r="N14" s="5">
        <v>45369.475997453701</v>
      </c>
      <c r="O14">
        <v>0</v>
      </c>
    </row>
    <row r="15" spans="1:20" x14ac:dyDescent="0.35">
      <c r="A15">
        <v>11761</v>
      </c>
      <c r="B15">
        <v>269</v>
      </c>
      <c r="C15">
        <v>1</v>
      </c>
      <c r="D15" t="b">
        <v>0</v>
      </c>
      <c r="E15">
        <v>0</v>
      </c>
      <c r="F15">
        <v>154</v>
      </c>
      <c r="G15" s="5">
        <v>45364.527927696756</v>
      </c>
      <c r="H15" t="b">
        <v>1</v>
      </c>
      <c r="I15" t="b">
        <v>0</v>
      </c>
      <c r="J15" t="s">
        <v>289</v>
      </c>
      <c r="K15" t="b">
        <v>0</v>
      </c>
      <c r="L15" s="5"/>
      <c r="M15" t="b">
        <v>1</v>
      </c>
      <c r="N15" s="5">
        <v>45369.475997650465</v>
      </c>
      <c r="O15">
        <v>0</v>
      </c>
    </row>
    <row r="16" spans="1:20" x14ac:dyDescent="0.35">
      <c r="A16">
        <v>11763</v>
      </c>
      <c r="B16">
        <v>246</v>
      </c>
      <c r="C16">
        <v>1</v>
      </c>
      <c r="D16" t="b">
        <v>0</v>
      </c>
      <c r="E16">
        <v>7</v>
      </c>
      <c r="F16">
        <v>172</v>
      </c>
      <c r="G16" s="5">
        <v>45364.530240972221</v>
      </c>
      <c r="H16" t="b">
        <v>1</v>
      </c>
      <c r="I16" t="b">
        <v>0</v>
      </c>
      <c r="J16" t="s">
        <v>125</v>
      </c>
      <c r="K16" t="b">
        <v>0</v>
      </c>
      <c r="L16" s="5"/>
      <c r="M16" t="b">
        <v>1</v>
      </c>
      <c r="N16" s="5">
        <v>45369.47599540509</v>
      </c>
      <c r="O16">
        <v>0</v>
      </c>
      <c r="R16" t="s">
        <v>695</v>
      </c>
      <c r="S16" t="s">
        <v>696</v>
      </c>
      <c r="T16" t="s">
        <v>697</v>
      </c>
    </row>
    <row r="17" spans="1:20" x14ac:dyDescent="0.35">
      <c r="A17">
        <v>11799</v>
      </c>
      <c r="B17">
        <v>306</v>
      </c>
      <c r="C17">
        <v>1</v>
      </c>
      <c r="D17" t="b">
        <v>0</v>
      </c>
      <c r="E17">
        <v>0</v>
      </c>
      <c r="F17">
        <v>120</v>
      </c>
      <c r="G17" s="5">
        <v>45364.720181712961</v>
      </c>
      <c r="H17" t="b">
        <v>1</v>
      </c>
      <c r="I17" t="b">
        <v>0</v>
      </c>
      <c r="J17" t="s">
        <v>1288</v>
      </c>
      <c r="K17" t="b">
        <v>0</v>
      </c>
      <c r="L17" s="5"/>
      <c r="M17" t="b">
        <v>1</v>
      </c>
      <c r="N17" s="5">
        <v>45369.476004317126</v>
      </c>
      <c r="O17">
        <v>0</v>
      </c>
    </row>
    <row r="18" spans="1:20" x14ac:dyDescent="0.35">
      <c r="A18">
        <v>11804</v>
      </c>
      <c r="B18">
        <v>275</v>
      </c>
      <c r="C18">
        <v>1</v>
      </c>
      <c r="D18" t="b">
        <v>0</v>
      </c>
      <c r="E18">
        <v>0</v>
      </c>
      <c r="F18">
        <v>160</v>
      </c>
      <c r="G18" s="5">
        <v>45364.786775</v>
      </c>
      <c r="H18" t="b">
        <v>1</v>
      </c>
      <c r="I18" t="b">
        <v>0</v>
      </c>
      <c r="J18" t="s">
        <v>547</v>
      </c>
      <c r="K18" t="b">
        <v>0</v>
      </c>
      <c r="L18" s="5"/>
      <c r="M18" t="b">
        <v>1</v>
      </c>
      <c r="N18" s="5">
        <v>45369.47599903935</v>
      </c>
      <c r="O18">
        <v>0</v>
      </c>
    </row>
    <row r="19" spans="1:20" x14ac:dyDescent="0.35">
      <c r="A19">
        <v>11805</v>
      </c>
      <c r="B19">
        <v>24</v>
      </c>
      <c r="C19">
        <v>1</v>
      </c>
      <c r="D19" t="b">
        <v>0</v>
      </c>
      <c r="E19">
        <v>0</v>
      </c>
      <c r="F19">
        <v>167</v>
      </c>
      <c r="G19" s="5">
        <v>45364.790443368052</v>
      </c>
      <c r="H19" t="b">
        <v>1</v>
      </c>
      <c r="I19" t="b">
        <v>0</v>
      </c>
      <c r="J19" t="s">
        <v>415</v>
      </c>
      <c r="K19" t="b">
        <v>0</v>
      </c>
      <c r="L19" s="5"/>
      <c r="M19" t="b">
        <v>1</v>
      </c>
      <c r="N19" s="5">
        <v>45369.475972187502</v>
      </c>
      <c r="O19">
        <v>0</v>
      </c>
    </row>
    <row r="20" spans="1:20" x14ac:dyDescent="0.35">
      <c r="A20">
        <v>11872</v>
      </c>
      <c r="B20">
        <v>183</v>
      </c>
      <c r="C20">
        <v>1</v>
      </c>
      <c r="D20" t="b">
        <v>0</v>
      </c>
      <c r="E20">
        <v>0</v>
      </c>
      <c r="F20">
        <v>145</v>
      </c>
      <c r="G20" s="5">
        <v>45365.713790706017</v>
      </c>
      <c r="H20" t="b">
        <v>1</v>
      </c>
      <c r="I20" t="b">
        <v>0</v>
      </c>
      <c r="J20" t="s">
        <v>121</v>
      </c>
      <c r="K20" t="b">
        <v>0</v>
      </c>
      <c r="L20" s="5"/>
      <c r="M20" t="b">
        <v>1</v>
      </c>
      <c r="N20" s="5">
        <v>45369.475988622682</v>
      </c>
      <c r="O20">
        <v>0</v>
      </c>
    </row>
    <row r="21" spans="1:20" x14ac:dyDescent="0.35">
      <c r="A21">
        <v>11521</v>
      </c>
      <c r="B21">
        <v>247</v>
      </c>
      <c r="C21">
        <v>1</v>
      </c>
      <c r="D21" t="b">
        <v>0</v>
      </c>
      <c r="E21">
        <v>0</v>
      </c>
      <c r="F21">
        <v>73</v>
      </c>
      <c r="G21" s="5">
        <v>45364.528063194448</v>
      </c>
      <c r="H21" t="b">
        <v>1</v>
      </c>
      <c r="I21" t="b">
        <v>0</v>
      </c>
      <c r="J21" t="s">
        <v>463</v>
      </c>
      <c r="K21" t="b">
        <v>0</v>
      </c>
      <c r="L21" s="5"/>
      <c r="M21" t="b">
        <v>1</v>
      </c>
      <c r="N21" s="5">
        <v>45369.475995636574</v>
      </c>
      <c r="O21">
        <v>0</v>
      </c>
    </row>
    <row r="22" spans="1:20" x14ac:dyDescent="0.35">
      <c r="A22">
        <v>11623</v>
      </c>
      <c r="B22">
        <v>110</v>
      </c>
      <c r="C22">
        <v>1</v>
      </c>
      <c r="D22" t="b">
        <v>0</v>
      </c>
      <c r="E22">
        <v>0</v>
      </c>
      <c r="F22">
        <v>175</v>
      </c>
      <c r="G22" s="5">
        <v>45364.894141516204</v>
      </c>
      <c r="H22" t="b">
        <v>1</v>
      </c>
      <c r="I22" t="b">
        <v>0</v>
      </c>
      <c r="J22" t="s">
        <v>307</v>
      </c>
      <c r="K22" t="b">
        <v>0</v>
      </c>
      <c r="L22" s="5"/>
      <c r="M22" t="b">
        <v>1</v>
      </c>
      <c r="N22" s="5">
        <v>45369.475981134259</v>
      </c>
      <c r="O22">
        <v>0</v>
      </c>
    </row>
    <row r="23" spans="1:20" x14ac:dyDescent="0.35">
      <c r="A23">
        <v>11718</v>
      </c>
      <c r="B23">
        <v>301</v>
      </c>
      <c r="C23">
        <v>1</v>
      </c>
      <c r="D23" t="b">
        <v>0</v>
      </c>
      <c r="E23">
        <v>0</v>
      </c>
      <c r="F23">
        <v>156</v>
      </c>
      <c r="G23" s="5">
        <v>45365.406280787036</v>
      </c>
      <c r="H23" t="b">
        <v>1</v>
      </c>
      <c r="I23" t="b">
        <v>0</v>
      </c>
      <c r="J23" t="s">
        <v>1306</v>
      </c>
      <c r="K23" t="b">
        <v>0</v>
      </c>
      <c r="L23" s="5"/>
      <c r="M23" t="b">
        <v>1</v>
      </c>
      <c r="N23" s="5">
        <v>45369.476003506941</v>
      </c>
      <c r="O23">
        <v>0</v>
      </c>
    </row>
    <row r="24" spans="1:20" x14ac:dyDescent="0.35">
      <c r="A24">
        <v>11720</v>
      </c>
      <c r="B24">
        <v>194</v>
      </c>
      <c r="C24">
        <v>1</v>
      </c>
      <c r="D24" t="b">
        <v>0</v>
      </c>
      <c r="E24">
        <v>0</v>
      </c>
      <c r="F24">
        <v>174</v>
      </c>
      <c r="G24" s="5">
        <v>45363.357379363428</v>
      </c>
      <c r="H24" t="b">
        <v>1</v>
      </c>
      <c r="I24" t="b">
        <v>0</v>
      </c>
      <c r="J24" t="s">
        <v>225</v>
      </c>
      <c r="K24" t="b">
        <v>0</v>
      </c>
      <c r="L24" s="5"/>
      <c r="M24" t="b">
        <v>1</v>
      </c>
      <c r="N24" s="5">
        <v>45369.475990358798</v>
      </c>
      <c r="O24">
        <v>0</v>
      </c>
    </row>
    <row r="25" spans="1:20" x14ac:dyDescent="0.35">
      <c r="A25">
        <v>11816</v>
      </c>
      <c r="B25">
        <v>310</v>
      </c>
      <c r="C25">
        <v>1</v>
      </c>
      <c r="D25" t="b">
        <v>0</v>
      </c>
      <c r="E25">
        <v>0</v>
      </c>
      <c r="F25">
        <v>165</v>
      </c>
      <c r="G25" s="5">
        <v>45364.906267858794</v>
      </c>
      <c r="H25" t="b">
        <v>1</v>
      </c>
      <c r="I25" t="b">
        <v>0</v>
      </c>
      <c r="J25" t="s">
        <v>1276</v>
      </c>
      <c r="K25" t="b">
        <v>0</v>
      </c>
      <c r="L25" s="5"/>
      <c r="M25" t="b">
        <v>1</v>
      </c>
      <c r="N25" s="5">
        <v>45369.476005127312</v>
      </c>
      <c r="O25">
        <v>0</v>
      </c>
    </row>
    <row r="26" spans="1:20" x14ac:dyDescent="0.35">
      <c r="A26">
        <v>11822</v>
      </c>
      <c r="B26">
        <v>116</v>
      </c>
      <c r="C26">
        <v>1</v>
      </c>
      <c r="D26" t="b">
        <v>1</v>
      </c>
      <c r="E26">
        <v>0</v>
      </c>
      <c r="F26">
        <v>141</v>
      </c>
      <c r="G26" s="5">
        <v>45365.366690856485</v>
      </c>
      <c r="H26" t="b">
        <v>1</v>
      </c>
      <c r="I26" t="b">
        <v>0</v>
      </c>
      <c r="J26" t="s">
        <v>444</v>
      </c>
      <c r="K26" t="b">
        <v>0</v>
      </c>
      <c r="L26" s="5"/>
      <c r="M26" t="b">
        <v>1</v>
      </c>
      <c r="N26" s="5">
        <v>45369.475982060183</v>
      </c>
      <c r="O26">
        <v>0</v>
      </c>
    </row>
    <row r="27" spans="1:20" x14ac:dyDescent="0.35">
      <c r="A27">
        <v>11823</v>
      </c>
      <c r="B27">
        <v>9</v>
      </c>
      <c r="C27">
        <v>1</v>
      </c>
      <c r="D27" t="b">
        <v>0</v>
      </c>
      <c r="E27">
        <v>18</v>
      </c>
      <c r="F27">
        <v>172</v>
      </c>
      <c r="G27" s="5">
        <v>45365.37090454861</v>
      </c>
      <c r="H27" t="b">
        <v>1</v>
      </c>
      <c r="I27" t="b">
        <v>0</v>
      </c>
      <c r="J27" t="s">
        <v>549</v>
      </c>
      <c r="K27" t="b">
        <v>0</v>
      </c>
      <c r="L27" s="5"/>
      <c r="M27" t="b">
        <v>1</v>
      </c>
      <c r="N27" s="5">
        <v>45369.47597068287</v>
      </c>
      <c r="O27">
        <v>0</v>
      </c>
      <c r="R27" t="s">
        <v>737</v>
      </c>
      <c r="S27" t="s">
        <v>738</v>
      </c>
      <c r="T27" t="s">
        <v>739</v>
      </c>
    </row>
    <row r="28" spans="1:20" x14ac:dyDescent="0.35">
      <c r="A28">
        <v>11826</v>
      </c>
      <c r="B28">
        <v>189</v>
      </c>
      <c r="C28">
        <v>1</v>
      </c>
      <c r="D28" t="b">
        <v>0</v>
      </c>
      <c r="E28">
        <v>0</v>
      </c>
      <c r="F28">
        <v>169</v>
      </c>
      <c r="G28" s="5">
        <v>45365.408263391204</v>
      </c>
      <c r="H28" t="b">
        <v>1</v>
      </c>
      <c r="I28" t="b">
        <v>0</v>
      </c>
      <c r="J28" t="s">
        <v>139</v>
      </c>
      <c r="K28" t="b">
        <v>0</v>
      </c>
      <c r="L28" s="5"/>
      <c r="M28" t="b">
        <v>1</v>
      </c>
      <c r="N28" s="5">
        <v>45369.475989548613</v>
      </c>
      <c r="O28">
        <v>0</v>
      </c>
    </row>
    <row r="29" spans="1:20" x14ac:dyDescent="0.35">
      <c r="A29">
        <v>11827</v>
      </c>
      <c r="B29">
        <v>146</v>
      </c>
      <c r="C29">
        <v>1</v>
      </c>
      <c r="D29" t="b">
        <v>0</v>
      </c>
      <c r="E29">
        <v>0</v>
      </c>
      <c r="F29">
        <v>169</v>
      </c>
      <c r="G29" s="5">
        <v>45365.410353935185</v>
      </c>
      <c r="H29" t="b">
        <v>1</v>
      </c>
      <c r="I29" t="b">
        <v>0</v>
      </c>
      <c r="J29" t="s">
        <v>139</v>
      </c>
      <c r="K29" t="b">
        <v>0</v>
      </c>
      <c r="L29" s="5"/>
      <c r="M29" t="b">
        <v>1</v>
      </c>
      <c r="N29" s="5">
        <v>45369.475984687502</v>
      </c>
      <c r="O29">
        <v>0</v>
      </c>
    </row>
    <row r="30" spans="1:20" x14ac:dyDescent="0.35">
      <c r="A30">
        <v>11828</v>
      </c>
      <c r="B30">
        <v>252</v>
      </c>
      <c r="C30">
        <v>1</v>
      </c>
      <c r="D30" t="b">
        <v>0</v>
      </c>
      <c r="E30">
        <v>0</v>
      </c>
      <c r="F30">
        <v>123</v>
      </c>
      <c r="G30" s="5">
        <v>45365.416266087967</v>
      </c>
      <c r="H30" t="b">
        <v>1</v>
      </c>
      <c r="I30" t="b">
        <v>0</v>
      </c>
      <c r="J30" t="s">
        <v>329</v>
      </c>
      <c r="K30" t="b">
        <v>0</v>
      </c>
      <c r="L30" s="5"/>
      <c r="M30" t="b">
        <v>1</v>
      </c>
      <c r="N30" s="5">
        <v>45369.475995868059</v>
      </c>
      <c r="O30">
        <v>0</v>
      </c>
    </row>
    <row r="31" spans="1:20" x14ac:dyDescent="0.35">
      <c r="A31">
        <v>11841</v>
      </c>
      <c r="B31">
        <v>239</v>
      </c>
      <c r="C31">
        <v>1</v>
      </c>
      <c r="D31" t="b">
        <v>0</v>
      </c>
      <c r="E31">
        <v>18</v>
      </c>
      <c r="F31">
        <v>21</v>
      </c>
      <c r="G31" s="5">
        <v>45365.505214386576</v>
      </c>
      <c r="H31" t="b">
        <v>1</v>
      </c>
      <c r="I31" t="b">
        <v>0</v>
      </c>
      <c r="J31" t="s">
        <v>521</v>
      </c>
      <c r="K31" t="b">
        <v>0</v>
      </c>
      <c r="L31" s="5"/>
      <c r="M31" t="b">
        <v>1</v>
      </c>
      <c r="N31" s="5">
        <v>45369.475994293978</v>
      </c>
      <c r="O31">
        <v>0</v>
      </c>
      <c r="R31" t="s">
        <v>737</v>
      </c>
      <c r="S31" t="s">
        <v>738</v>
      </c>
      <c r="T31" t="s">
        <v>739</v>
      </c>
    </row>
    <row r="32" spans="1:20" x14ac:dyDescent="0.35">
      <c r="A32">
        <v>11847</v>
      </c>
      <c r="B32">
        <v>171</v>
      </c>
      <c r="C32">
        <v>1</v>
      </c>
      <c r="D32" t="b">
        <v>0</v>
      </c>
      <c r="E32">
        <v>0</v>
      </c>
      <c r="F32">
        <v>165</v>
      </c>
      <c r="G32" s="5">
        <v>45365.521470833337</v>
      </c>
      <c r="H32" t="b">
        <v>1</v>
      </c>
      <c r="I32" t="b">
        <v>0</v>
      </c>
      <c r="J32" t="s">
        <v>91</v>
      </c>
      <c r="K32" t="b">
        <v>0</v>
      </c>
      <c r="L32" s="5"/>
      <c r="M32" t="b">
        <v>1</v>
      </c>
      <c r="N32" s="5">
        <v>45369.475987696758</v>
      </c>
      <c r="O32">
        <v>0</v>
      </c>
    </row>
    <row r="33" spans="1:20" x14ac:dyDescent="0.35">
      <c r="A33">
        <v>11848</v>
      </c>
      <c r="B33">
        <v>75</v>
      </c>
      <c r="C33">
        <v>1</v>
      </c>
      <c r="D33" t="b">
        <v>0</v>
      </c>
      <c r="E33">
        <v>0</v>
      </c>
      <c r="F33">
        <v>189</v>
      </c>
      <c r="G33" s="5">
        <v>45365.521171377317</v>
      </c>
      <c r="H33" t="b">
        <v>1</v>
      </c>
      <c r="I33" t="b">
        <v>0</v>
      </c>
      <c r="J33" t="s">
        <v>245</v>
      </c>
      <c r="K33" t="b">
        <v>0</v>
      </c>
      <c r="L33" s="5"/>
      <c r="M33" t="b">
        <v>1</v>
      </c>
      <c r="N33" s="5">
        <v>45369.47597777778</v>
      </c>
      <c r="O33">
        <v>0</v>
      </c>
    </row>
    <row r="34" spans="1:20" x14ac:dyDescent="0.35">
      <c r="A34">
        <v>11849</v>
      </c>
      <c r="B34">
        <v>270</v>
      </c>
      <c r="C34">
        <v>1</v>
      </c>
      <c r="D34" t="b">
        <v>0</v>
      </c>
      <c r="E34">
        <v>0</v>
      </c>
      <c r="F34">
        <v>154</v>
      </c>
      <c r="G34" s="5">
        <v>45365.52646134259</v>
      </c>
      <c r="H34" t="b">
        <v>1</v>
      </c>
      <c r="I34" t="b">
        <v>0</v>
      </c>
      <c r="J34" t="s">
        <v>401</v>
      </c>
      <c r="K34" t="b">
        <v>0</v>
      </c>
      <c r="L34" s="5"/>
      <c r="M34" t="b">
        <v>1</v>
      </c>
      <c r="N34" s="5">
        <v>45369.475997881942</v>
      </c>
      <c r="O34">
        <v>0</v>
      </c>
    </row>
    <row r="35" spans="1:20" x14ac:dyDescent="0.35">
      <c r="A35">
        <v>11855</v>
      </c>
      <c r="B35">
        <v>56</v>
      </c>
      <c r="C35">
        <v>1</v>
      </c>
      <c r="D35" t="b">
        <v>0</v>
      </c>
      <c r="E35">
        <v>0</v>
      </c>
      <c r="F35">
        <v>178</v>
      </c>
      <c r="G35" s="5">
        <v>45365.555913078701</v>
      </c>
      <c r="H35" t="b">
        <v>1</v>
      </c>
      <c r="I35" t="b">
        <v>0</v>
      </c>
      <c r="J35" t="s">
        <v>203</v>
      </c>
      <c r="K35" t="b">
        <v>0</v>
      </c>
      <c r="L35" s="5"/>
      <c r="M35" t="b">
        <v>1</v>
      </c>
      <c r="N35" s="5">
        <v>45369.475975729169</v>
      </c>
      <c r="O35">
        <v>0</v>
      </c>
    </row>
    <row r="36" spans="1:20" x14ac:dyDescent="0.35">
      <c r="A36">
        <v>11856</v>
      </c>
      <c r="B36">
        <v>112</v>
      </c>
      <c r="C36">
        <v>1</v>
      </c>
      <c r="D36" t="b">
        <v>0</v>
      </c>
      <c r="E36">
        <v>0</v>
      </c>
      <c r="F36">
        <v>175</v>
      </c>
      <c r="G36" s="5">
        <v>45365.558024918981</v>
      </c>
      <c r="H36" t="b">
        <v>1</v>
      </c>
      <c r="I36" t="b">
        <v>0</v>
      </c>
      <c r="J36" t="s">
        <v>345</v>
      </c>
      <c r="K36" t="b">
        <v>0</v>
      </c>
      <c r="L36" s="5"/>
      <c r="M36" t="b">
        <v>1</v>
      </c>
      <c r="N36" s="5">
        <v>45369.475981284719</v>
      </c>
      <c r="O36">
        <v>0</v>
      </c>
    </row>
    <row r="37" spans="1:20" x14ac:dyDescent="0.35">
      <c r="A37">
        <v>11857</v>
      </c>
      <c r="B37">
        <v>223</v>
      </c>
      <c r="C37">
        <v>1</v>
      </c>
      <c r="D37" t="b">
        <v>0</v>
      </c>
      <c r="E37">
        <v>0</v>
      </c>
      <c r="F37">
        <v>166</v>
      </c>
      <c r="G37" s="5">
        <v>45365.558839386576</v>
      </c>
      <c r="H37" t="b">
        <v>1</v>
      </c>
      <c r="I37" t="b">
        <v>0</v>
      </c>
      <c r="J37" t="s">
        <v>203</v>
      </c>
      <c r="K37" t="b">
        <v>0</v>
      </c>
      <c r="L37" s="5"/>
      <c r="M37" t="b">
        <v>1</v>
      </c>
      <c r="N37" s="5">
        <v>45369.475992743057</v>
      </c>
      <c r="O37">
        <v>0</v>
      </c>
    </row>
    <row r="38" spans="1:20" x14ac:dyDescent="0.35">
      <c r="A38">
        <v>11577</v>
      </c>
      <c r="B38">
        <v>267</v>
      </c>
      <c r="C38">
        <v>1</v>
      </c>
      <c r="D38" t="b">
        <v>0</v>
      </c>
      <c r="E38">
        <v>0</v>
      </c>
      <c r="F38">
        <v>153</v>
      </c>
      <c r="G38" s="5">
        <v>45357.384023344908</v>
      </c>
      <c r="H38" t="b">
        <v>1</v>
      </c>
      <c r="I38" t="b">
        <v>0</v>
      </c>
      <c r="J38" t="s">
        <v>233</v>
      </c>
      <c r="K38" t="b">
        <v>0</v>
      </c>
      <c r="L38" s="5"/>
      <c r="M38" t="b">
        <v>1</v>
      </c>
      <c r="N38" s="5">
        <v>45369.475997256945</v>
      </c>
      <c r="O38">
        <v>0</v>
      </c>
    </row>
    <row r="39" spans="1:20" x14ac:dyDescent="0.35">
      <c r="A39">
        <v>11578</v>
      </c>
      <c r="B39">
        <v>33</v>
      </c>
      <c r="C39">
        <v>1</v>
      </c>
      <c r="D39" t="b">
        <v>0</v>
      </c>
      <c r="E39">
        <v>0</v>
      </c>
      <c r="F39">
        <v>169</v>
      </c>
      <c r="G39" s="5">
        <v>45357.39616851852</v>
      </c>
      <c r="H39" t="b">
        <v>1</v>
      </c>
      <c r="I39" t="b">
        <v>0</v>
      </c>
      <c r="J39" t="s">
        <v>268</v>
      </c>
      <c r="K39" t="b">
        <v>0</v>
      </c>
      <c r="L39" s="5"/>
      <c r="M39" t="b">
        <v>1</v>
      </c>
      <c r="N39" s="5">
        <v>45369.47597334491</v>
      </c>
      <c r="O39">
        <v>0</v>
      </c>
    </row>
    <row r="40" spans="1:20" x14ac:dyDescent="0.35">
      <c r="A40">
        <v>11651</v>
      </c>
      <c r="B40">
        <v>41</v>
      </c>
      <c r="C40">
        <v>1</v>
      </c>
      <c r="D40" t="b">
        <v>0</v>
      </c>
      <c r="E40">
        <v>0</v>
      </c>
      <c r="F40">
        <v>124</v>
      </c>
      <c r="G40" s="5">
        <v>45358.418986574077</v>
      </c>
      <c r="H40" t="b">
        <v>1</v>
      </c>
      <c r="I40" t="b">
        <v>0</v>
      </c>
      <c r="J40" t="s">
        <v>253</v>
      </c>
      <c r="K40" t="b">
        <v>0</v>
      </c>
      <c r="L40" s="5"/>
      <c r="M40" t="b">
        <v>1</v>
      </c>
      <c r="N40" s="5">
        <v>45369.475974421293</v>
      </c>
      <c r="O40">
        <v>0</v>
      </c>
    </row>
    <row r="41" spans="1:20" x14ac:dyDescent="0.35">
      <c r="A41">
        <v>11652</v>
      </c>
      <c r="B41">
        <v>303</v>
      </c>
      <c r="C41">
        <v>1</v>
      </c>
      <c r="D41" t="b">
        <v>0</v>
      </c>
      <c r="E41">
        <v>0</v>
      </c>
      <c r="F41">
        <v>169</v>
      </c>
      <c r="G41" s="5">
        <v>45365.608142013887</v>
      </c>
      <c r="H41" t="b">
        <v>1</v>
      </c>
      <c r="I41" t="b">
        <v>0</v>
      </c>
      <c r="J41" t="s">
        <v>1320</v>
      </c>
      <c r="K41" t="b">
        <v>0</v>
      </c>
      <c r="L41" s="5"/>
      <c r="M41" t="b">
        <v>1</v>
      </c>
      <c r="N41" s="5">
        <v>45369.476003935182</v>
      </c>
      <c r="O41">
        <v>0</v>
      </c>
    </row>
    <row r="42" spans="1:20" x14ac:dyDescent="0.35">
      <c r="A42">
        <v>11656</v>
      </c>
      <c r="B42">
        <v>314</v>
      </c>
      <c r="C42">
        <v>1</v>
      </c>
      <c r="D42" t="b">
        <v>0</v>
      </c>
      <c r="E42">
        <v>0</v>
      </c>
      <c r="F42">
        <v>131</v>
      </c>
      <c r="G42" s="5">
        <v>45365.751082175928</v>
      </c>
      <c r="H42" t="b">
        <v>1</v>
      </c>
      <c r="I42" t="b">
        <v>0</v>
      </c>
      <c r="J42" t="s">
        <v>1318</v>
      </c>
      <c r="K42" t="b">
        <v>0</v>
      </c>
      <c r="L42" s="5"/>
      <c r="M42" t="b">
        <v>1</v>
      </c>
      <c r="N42" s="5">
        <v>45369.476006018522</v>
      </c>
      <c r="O42">
        <v>0</v>
      </c>
    </row>
    <row r="43" spans="1:20" x14ac:dyDescent="0.35">
      <c r="A43">
        <v>11658</v>
      </c>
      <c r="B43">
        <v>218</v>
      </c>
      <c r="C43">
        <v>1</v>
      </c>
      <c r="D43" t="b">
        <v>0</v>
      </c>
      <c r="E43">
        <v>0</v>
      </c>
      <c r="F43">
        <v>15</v>
      </c>
      <c r="G43" s="5">
        <v>45364.560166863426</v>
      </c>
      <c r="H43" t="b">
        <v>1</v>
      </c>
      <c r="I43" t="b">
        <v>0</v>
      </c>
      <c r="J43" t="s">
        <v>375</v>
      </c>
      <c r="K43" t="b">
        <v>0</v>
      </c>
      <c r="L43" s="5"/>
      <c r="M43" t="b">
        <v>1</v>
      </c>
      <c r="N43" s="5">
        <v>45369.475992361113</v>
      </c>
      <c r="O43">
        <v>0</v>
      </c>
    </row>
    <row r="44" spans="1:20" x14ac:dyDescent="0.35">
      <c r="A44">
        <v>11659</v>
      </c>
      <c r="B44">
        <v>288</v>
      </c>
      <c r="C44">
        <v>1</v>
      </c>
      <c r="D44" t="b">
        <v>0</v>
      </c>
      <c r="E44">
        <v>0</v>
      </c>
      <c r="F44">
        <v>18</v>
      </c>
      <c r="G44" s="5">
        <v>45358.440723692132</v>
      </c>
      <c r="H44" t="b">
        <v>1</v>
      </c>
      <c r="I44" t="b">
        <v>0</v>
      </c>
      <c r="J44" t="s">
        <v>1300</v>
      </c>
      <c r="K44" t="b">
        <v>0</v>
      </c>
      <c r="L44" s="5"/>
      <c r="M44" t="b">
        <v>1</v>
      </c>
      <c r="N44" s="5">
        <v>45369.476000844908</v>
      </c>
      <c r="O44">
        <v>0</v>
      </c>
    </row>
    <row r="45" spans="1:20" x14ac:dyDescent="0.35">
      <c r="A45">
        <v>11663</v>
      </c>
      <c r="B45">
        <v>173</v>
      </c>
      <c r="C45">
        <v>1</v>
      </c>
      <c r="D45" t="b">
        <v>0</v>
      </c>
      <c r="E45">
        <v>0</v>
      </c>
      <c r="F45">
        <v>165</v>
      </c>
      <c r="G45" s="5">
        <v>45365.635924502312</v>
      </c>
      <c r="H45" t="b">
        <v>1</v>
      </c>
      <c r="I45" t="b">
        <v>0</v>
      </c>
      <c r="J45" t="s">
        <v>104</v>
      </c>
      <c r="K45" t="b">
        <v>0</v>
      </c>
      <c r="L45" s="5"/>
      <c r="M45" t="b">
        <v>1</v>
      </c>
      <c r="N45" s="5">
        <v>45369.475987881946</v>
      </c>
      <c r="O45">
        <v>0</v>
      </c>
    </row>
    <row r="46" spans="1:20" x14ac:dyDescent="0.35">
      <c r="A46">
        <v>11721</v>
      </c>
      <c r="B46">
        <v>103</v>
      </c>
      <c r="C46">
        <v>1</v>
      </c>
      <c r="D46" t="b">
        <v>0</v>
      </c>
      <c r="E46">
        <v>5</v>
      </c>
      <c r="F46">
        <v>183</v>
      </c>
      <c r="G46" s="5">
        <v>45363.507189155091</v>
      </c>
      <c r="H46" t="b">
        <v>1</v>
      </c>
      <c r="I46" t="b">
        <v>0</v>
      </c>
      <c r="J46" t="s">
        <v>367</v>
      </c>
      <c r="K46" t="b">
        <v>0</v>
      </c>
      <c r="L46" s="5"/>
      <c r="M46" t="b">
        <v>1</v>
      </c>
      <c r="N46" s="5">
        <v>45369.475980173615</v>
      </c>
      <c r="O46">
        <v>0</v>
      </c>
      <c r="R46" t="s">
        <v>687</v>
      </c>
      <c r="S46" t="s">
        <v>688</v>
      </c>
      <c r="T46" t="s">
        <v>689</v>
      </c>
    </row>
    <row r="47" spans="1:20" x14ac:dyDescent="0.35">
      <c r="A47">
        <v>11794</v>
      </c>
      <c r="B47">
        <v>15</v>
      </c>
      <c r="C47">
        <v>1</v>
      </c>
      <c r="D47" t="b">
        <v>0</v>
      </c>
      <c r="E47">
        <v>0</v>
      </c>
      <c r="F47">
        <v>150</v>
      </c>
      <c r="G47" s="5">
        <v>45364.602864618057</v>
      </c>
      <c r="H47" t="b">
        <v>1</v>
      </c>
      <c r="I47" t="b">
        <v>0</v>
      </c>
      <c r="J47" t="s">
        <v>426</v>
      </c>
      <c r="K47" t="b">
        <v>0</v>
      </c>
      <c r="L47" s="5"/>
      <c r="M47" t="b">
        <v>1</v>
      </c>
      <c r="N47" s="5">
        <v>45369.475971099535</v>
      </c>
      <c r="O47">
        <v>0</v>
      </c>
    </row>
    <row r="48" spans="1:20" x14ac:dyDescent="0.35">
      <c r="A48">
        <v>11795</v>
      </c>
      <c r="B48">
        <v>57</v>
      </c>
      <c r="C48">
        <v>1</v>
      </c>
      <c r="D48" t="b">
        <v>0</v>
      </c>
      <c r="E48">
        <v>0</v>
      </c>
      <c r="F48">
        <v>100</v>
      </c>
      <c r="G48" s="5">
        <v>45364.606690162036</v>
      </c>
      <c r="H48" t="b">
        <v>1</v>
      </c>
      <c r="I48" t="b">
        <v>0</v>
      </c>
      <c r="J48" t="s">
        <v>293</v>
      </c>
      <c r="K48" t="b">
        <v>0</v>
      </c>
      <c r="L48" s="5"/>
      <c r="M48" t="b">
        <v>1</v>
      </c>
      <c r="N48" s="5">
        <v>45369.475975891204</v>
      </c>
      <c r="O48">
        <v>0</v>
      </c>
    </row>
    <row r="49" spans="1:20" x14ac:dyDescent="0.35">
      <c r="A49">
        <v>11819</v>
      </c>
      <c r="B49">
        <v>148</v>
      </c>
      <c r="C49">
        <v>1</v>
      </c>
      <c r="D49" t="b">
        <v>0</v>
      </c>
      <c r="E49">
        <v>0</v>
      </c>
      <c r="F49">
        <v>176</v>
      </c>
      <c r="G49" s="5">
        <v>45365.31689814815</v>
      </c>
      <c r="H49" t="b">
        <v>1</v>
      </c>
      <c r="I49" t="b">
        <v>0</v>
      </c>
      <c r="J49" t="s">
        <v>454</v>
      </c>
      <c r="K49" t="b">
        <v>0</v>
      </c>
      <c r="L49" s="5"/>
      <c r="M49" t="b">
        <v>1</v>
      </c>
      <c r="N49" s="5">
        <v>45369.475985185185</v>
      </c>
      <c r="O49">
        <v>0</v>
      </c>
    </row>
    <row r="50" spans="1:20" x14ac:dyDescent="0.35">
      <c r="A50">
        <v>11756</v>
      </c>
      <c r="B50">
        <v>298</v>
      </c>
      <c r="C50">
        <v>1</v>
      </c>
      <c r="D50" t="b">
        <v>0</v>
      </c>
      <c r="E50">
        <v>0</v>
      </c>
      <c r="F50">
        <v>183</v>
      </c>
      <c r="G50" s="5">
        <v>45364.393265543978</v>
      </c>
      <c r="H50" t="b">
        <v>1</v>
      </c>
      <c r="I50" t="b">
        <v>0</v>
      </c>
      <c r="J50" t="s">
        <v>1282</v>
      </c>
      <c r="K50" t="b">
        <v>0</v>
      </c>
      <c r="L50" s="5"/>
      <c r="M50" t="b">
        <v>1</v>
      </c>
      <c r="N50" s="5">
        <v>45369.476002858799</v>
      </c>
      <c r="O50">
        <v>0</v>
      </c>
    </row>
    <row r="51" spans="1:20" x14ac:dyDescent="0.35">
      <c r="A51">
        <v>11806</v>
      </c>
      <c r="B51">
        <v>151</v>
      </c>
      <c r="C51">
        <v>1</v>
      </c>
      <c r="D51" t="b">
        <v>0</v>
      </c>
      <c r="E51">
        <v>0</v>
      </c>
      <c r="F51">
        <v>168</v>
      </c>
      <c r="G51" s="5">
        <v>45364.814183680559</v>
      </c>
      <c r="H51" t="b">
        <v>1</v>
      </c>
      <c r="I51" t="b">
        <v>0</v>
      </c>
      <c r="J51" t="s">
        <v>422</v>
      </c>
      <c r="K51" t="b">
        <v>0</v>
      </c>
      <c r="L51" s="5"/>
      <c r="M51" t="b">
        <v>1</v>
      </c>
      <c r="N51" s="5">
        <v>45369.475985729165</v>
      </c>
      <c r="O51">
        <v>0</v>
      </c>
    </row>
    <row r="52" spans="1:20" x14ac:dyDescent="0.35">
      <c r="A52">
        <v>11807</v>
      </c>
      <c r="B52">
        <v>147</v>
      </c>
      <c r="C52">
        <v>1</v>
      </c>
      <c r="D52" t="b">
        <v>0</v>
      </c>
      <c r="E52">
        <v>0</v>
      </c>
      <c r="F52">
        <v>169</v>
      </c>
      <c r="G52" s="5">
        <v>45365.707388310184</v>
      </c>
      <c r="H52" t="b">
        <v>1</v>
      </c>
      <c r="I52" t="b">
        <v>0</v>
      </c>
      <c r="J52" t="s">
        <v>553</v>
      </c>
      <c r="K52" t="b">
        <v>0</v>
      </c>
      <c r="L52" s="5"/>
      <c r="M52" t="b">
        <v>1</v>
      </c>
      <c r="N52" s="5">
        <v>45369.4759849537</v>
      </c>
      <c r="O52">
        <v>0</v>
      </c>
    </row>
    <row r="53" spans="1:20" x14ac:dyDescent="0.35">
      <c r="A53">
        <v>11808</v>
      </c>
      <c r="B53">
        <v>156</v>
      </c>
      <c r="C53">
        <v>1</v>
      </c>
      <c r="D53" t="b">
        <v>0</v>
      </c>
      <c r="E53">
        <v>0</v>
      </c>
      <c r="F53">
        <v>134</v>
      </c>
      <c r="G53" s="5">
        <v>45364.821131249999</v>
      </c>
      <c r="H53" t="b">
        <v>1</v>
      </c>
      <c r="I53" t="b">
        <v>0</v>
      </c>
      <c r="J53" t="s">
        <v>447</v>
      </c>
      <c r="K53" t="b">
        <v>0</v>
      </c>
      <c r="L53" s="5"/>
      <c r="M53" t="b">
        <v>1</v>
      </c>
      <c r="N53" s="5">
        <v>45369.475986423611</v>
      </c>
      <c r="O53">
        <v>0</v>
      </c>
    </row>
    <row r="54" spans="1:20" x14ac:dyDescent="0.35">
      <c r="A54">
        <v>11809</v>
      </c>
      <c r="B54">
        <v>84</v>
      </c>
      <c r="C54">
        <v>1</v>
      </c>
      <c r="D54" t="b">
        <v>0</v>
      </c>
      <c r="E54">
        <v>0</v>
      </c>
      <c r="F54">
        <v>176</v>
      </c>
      <c r="G54" s="5">
        <v>45364.822400844911</v>
      </c>
      <c r="H54" t="b">
        <v>1</v>
      </c>
      <c r="I54" t="b">
        <v>0</v>
      </c>
      <c r="J54" t="s">
        <v>389</v>
      </c>
      <c r="K54" t="b">
        <v>0</v>
      </c>
      <c r="L54" s="5"/>
      <c r="M54" t="b">
        <v>1</v>
      </c>
      <c r="N54" s="5">
        <v>45369.475978553244</v>
      </c>
      <c r="O54">
        <v>0</v>
      </c>
    </row>
    <row r="55" spans="1:20" x14ac:dyDescent="0.35">
      <c r="A55">
        <v>11810</v>
      </c>
      <c r="B55">
        <v>126</v>
      </c>
      <c r="C55">
        <v>1</v>
      </c>
      <c r="D55" t="b">
        <v>1</v>
      </c>
      <c r="E55">
        <v>0</v>
      </c>
      <c r="F55">
        <v>133</v>
      </c>
      <c r="G55" s="5">
        <v>45364.836881944444</v>
      </c>
      <c r="H55" t="b">
        <v>1</v>
      </c>
      <c r="I55" t="b">
        <v>0</v>
      </c>
      <c r="J55" t="s">
        <v>408</v>
      </c>
      <c r="K55" t="b">
        <v>0</v>
      </c>
      <c r="L55" s="5"/>
      <c r="M55" t="b">
        <v>1</v>
      </c>
      <c r="N55" s="5">
        <v>45369.475983217591</v>
      </c>
      <c r="O55">
        <v>0</v>
      </c>
    </row>
    <row r="56" spans="1:20" x14ac:dyDescent="0.35">
      <c r="A56">
        <v>11817</v>
      </c>
      <c r="B56">
        <v>85</v>
      </c>
      <c r="C56">
        <v>1</v>
      </c>
      <c r="D56" t="b">
        <v>0</v>
      </c>
      <c r="E56">
        <v>0</v>
      </c>
      <c r="F56">
        <v>145</v>
      </c>
      <c r="G56" s="5">
        <v>45365.269770023151</v>
      </c>
      <c r="H56" t="b">
        <v>1</v>
      </c>
      <c r="I56" t="b">
        <v>0</v>
      </c>
      <c r="J56" t="s">
        <v>478</v>
      </c>
      <c r="K56" t="b">
        <v>0</v>
      </c>
      <c r="L56" s="5"/>
      <c r="M56" t="b">
        <v>1</v>
      </c>
      <c r="N56" s="5">
        <v>45369.475978703704</v>
      </c>
      <c r="O56">
        <v>0</v>
      </c>
    </row>
    <row r="57" spans="1:20" x14ac:dyDescent="0.35">
      <c r="A57">
        <v>11842</v>
      </c>
      <c r="B57">
        <v>197</v>
      </c>
      <c r="C57">
        <v>1</v>
      </c>
      <c r="D57" t="b">
        <v>0</v>
      </c>
      <c r="E57">
        <v>0</v>
      </c>
      <c r="F57">
        <v>100</v>
      </c>
      <c r="G57" s="5">
        <v>45365.513056053242</v>
      </c>
      <c r="H57" t="b">
        <v>1</v>
      </c>
      <c r="I57" t="b">
        <v>0</v>
      </c>
      <c r="J57" t="s">
        <v>160</v>
      </c>
      <c r="K57" t="b">
        <v>0</v>
      </c>
      <c r="L57" s="5"/>
      <c r="M57" t="b">
        <v>1</v>
      </c>
      <c r="N57" s="5">
        <v>45369.475990543979</v>
      </c>
      <c r="O57">
        <v>0</v>
      </c>
    </row>
    <row r="58" spans="1:20" x14ac:dyDescent="0.35">
      <c r="A58">
        <v>11846</v>
      </c>
      <c r="B58">
        <v>256</v>
      </c>
      <c r="C58">
        <v>1</v>
      </c>
      <c r="D58" t="b">
        <v>0</v>
      </c>
      <c r="E58">
        <v>2</v>
      </c>
      <c r="F58">
        <v>166</v>
      </c>
      <c r="G58" s="5">
        <v>45365.519165428239</v>
      </c>
      <c r="H58" t="b">
        <v>1</v>
      </c>
      <c r="I58" t="b">
        <v>0</v>
      </c>
      <c r="J58" t="s">
        <v>507</v>
      </c>
      <c r="K58" t="b">
        <v>0</v>
      </c>
      <c r="L58" s="5"/>
      <c r="M58" t="b">
        <v>1</v>
      </c>
      <c r="N58" s="5">
        <v>45369.475996145833</v>
      </c>
      <c r="O58">
        <v>0</v>
      </c>
      <c r="R58" t="s">
        <v>675</v>
      </c>
      <c r="S58" t="s">
        <v>676</v>
      </c>
      <c r="T58" t="s">
        <v>677</v>
      </c>
    </row>
    <row r="59" spans="1:20" x14ac:dyDescent="0.35">
      <c r="A59">
        <v>11543</v>
      </c>
      <c r="B59">
        <v>152</v>
      </c>
      <c r="C59">
        <v>1</v>
      </c>
      <c r="D59" t="b">
        <v>0</v>
      </c>
      <c r="E59">
        <v>0</v>
      </c>
      <c r="F59">
        <v>160</v>
      </c>
      <c r="G59" s="5">
        <v>45355.703141701386</v>
      </c>
      <c r="H59" t="b">
        <v>1</v>
      </c>
      <c r="I59" t="b">
        <v>0</v>
      </c>
      <c r="J59" t="s">
        <v>311</v>
      </c>
      <c r="K59" t="b">
        <v>0</v>
      </c>
      <c r="L59" s="5"/>
      <c r="M59" t="b">
        <v>1</v>
      </c>
      <c r="N59" s="5">
        <v>45369.475985914352</v>
      </c>
      <c r="O59">
        <v>0</v>
      </c>
    </row>
    <row r="60" spans="1:20" x14ac:dyDescent="0.35">
      <c r="A60">
        <v>11626</v>
      </c>
      <c r="B60">
        <v>61</v>
      </c>
      <c r="C60">
        <v>1</v>
      </c>
      <c r="D60" t="b">
        <v>0</v>
      </c>
      <c r="E60">
        <v>0</v>
      </c>
      <c r="F60">
        <v>172</v>
      </c>
      <c r="G60" s="5">
        <v>45365.35505366898</v>
      </c>
      <c r="H60" t="b">
        <v>1</v>
      </c>
      <c r="I60" t="b">
        <v>0</v>
      </c>
      <c r="J60" t="s">
        <v>450</v>
      </c>
      <c r="K60" t="b">
        <v>0</v>
      </c>
      <c r="L60" s="5"/>
      <c r="M60" t="b">
        <v>1</v>
      </c>
      <c r="N60" s="5">
        <v>45369.475976585651</v>
      </c>
      <c r="O60">
        <v>0</v>
      </c>
    </row>
    <row r="61" spans="1:20" x14ac:dyDescent="0.35">
      <c r="A61">
        <v>11686</v>
      </c>
      <c r="B61">
        <v>285</v>
      </c>
      <c r="C61">
        <v>1</v>
      </c>
      <c r="D61" t="b">
        <v>0</v>
      </c>
      <c r="E61">
        <v>0</v>
      </c>
      <c r="F61">
        <v>160</v>
      </c>
      <c r="G61" s="5">
        <v>45365.49005335648</v>
      </c>
      <c r="H61" t="b">
        <v>1</v>
      </c>
      <c r="I61" t="b">
        <v>0</v>
      </c>
      <c r="J61" t="s">
        <v>1274</v>
      </c>
      <c r="K61" t="b">
        <v>0</v>
      </c>
      <c r="L61" s="5"/>
      <c r="M61" t="b">
        <v>1</v>
      </c>
      <c r="N61" s="5">
        <v>45369.47600023148</v>
      </c>
      <c r="O61">
        <v>0</v>
      </c>
    </row>
    <row r="62" spans="1:20" x14ac:dyDescent="0.35">
      <c r="A62">
        <v>11760</v>
      </c>
      <c r="B62">
        <v>235</v>
      </c>
      <c r="C62">
        <v>1</v>
      </c>
      <c r="D62" t="b">
        <v>0</v>
      </c>
      <c r="E62">
        <v>0</v>
      </c>
      <c r="F62">
        <v>186</v>
      </c>
      <c r="G62" s="5">
        <v>45364.527378472223</v>
      </c>
      <c r="H62" t="b">
        <v>1</v>
      </c>
      <c r="I62" t="b">
        <v>0</v>
      </c>
      <c r="J62" t="s">
        <v>557</v>
      </c>
      <c r="K62" t="b">
        <v>0</v>
      </c>
      <c r="L62" s="5"/>
      <c r="M62" t="b">
        <v>1</v>
      </c>
      <c r="N62" s="5">
        <v>45369.475993668981</v>
      </c>
      <c r="O62">
        <v>0</v>
      </c>
    </row>
    <row r="63" spans="1:20" x14ac:dyDescent="0.35">
      <c r="A63">
        <v>11786</v>
      </c>
      <c r="B63">
        <v>219</v>
      </c>
      <c r="C63">
        <v>1</v>
      </c>
      <c r="D63" t="b">
        <v>0</v>
      </c>
      <c r="E63">
        <v>0</v>
      </c>
      <c r="F63">
        <v>160</v>
      </c>
      <c r="G63" s="5">
        <v>45364.53356797454</v>
      </c>
      <c r="H63" t="b">
        <v>1</v>
      </c>
      <c r="I63" t="b">
        <v>0</v>
      </c>
      <c r="J63" t="s">
        <v>503</v>
      </c>
      <c r="K63" t="b">
        <v>0</v>
      </c>
      <c r="L63" s="5"/>
      <c r="M63" t="b">
        <v>1</v>
      </c>
      <c r="N63" s="5">
        <v>45369.475992557869</v>
      </c>
      <c r="O63">
        <v>0</v>
      </c>
    </row>
    <row r="64" spans="1:20" x14ac:dyDescent="0.35">
      <c r="A64">
        <v>11787</v>
      </c>
      <c r="B64">
        <v>224</v>
      </c>
      <c r="C64">
        <v>1</v>
      </c>
      <c r="D64" t="b">
        <v>0</v>
      </c>
      <c r="E64">
        <v>0</v>
      </c>
      <c r="F64">
        <v>26</v>
      </c>
      <c r="G64" s="5">
        <v>45364.534942164355</v>
      </c>
      <c r="H64" t="b">
        <v>1</v>
      </c>
      <c r="I64" t="b">
        <v>0</v>
      </c>
      <c r="J64" t="s">
        <v>229</v>
      </c>
      <c r="K64" t="b">
        <v>0</v>
      </c>
      <c r="L64" s="5"/>
      <c r="M64" t="b">
        <v>1</v>
      </c>
      <c r="N64" s="5">
        <v>45369.475992905092</v>
      </c>
      <c r="O64">
        <v>0</v>
      </c>
    </row>
    <row r="65" spans="1:20" x14ac:dyDescent="0.35">
      <c r="A65">
        <v>11788</v>
      </c>
      <c r="B65">
        <v>89</v>
      </c>
      <c r="C65">
        <v>1</v>
      </c>
      <c r="D65" t="b">
        <v>0</v>
      </c>
      <c r="E65">
        <v>0</v>
      </c>
      <c r="F65">
        <v>124</v>
      </c>
      <c r="G65" s="5">
        <v>45364.539289699074</v>
      </c>
      <c r="H65" t="b">
        <v>1</v>
      </c>
      <c r="I65" t="b">
        <v>0</v>
      </c>
      <c r="J65" t="s">
        <v>533</v>
      </c>
      <c r="K65" t="b">
        <v>0</v>
      </c>
      <c r="L65" s="5"/>
      <c r="M65" t="b">
        <v>1</v>
      </c>
      <c r="N65" s="5">
        <v>45369.47597890046</v>
      </c>
      <c r="O65">
        <v>0</v>
      </c>
    </row>
    <row r="66" spans="1:20" x14ac:dyDescent="0.35">
      <c r="A66">
        <v>11792</v>
      </c>
      <c r="B66">
        <v>281</v>
      </c>
      <c r="C66">
        <v>1</v>
      </c>
      <c r="D66" t="b">
        <v>0</v>
      </c>
      <c r="E66">
        <v>0</v>
      </c>
      <c r="F66">
        <v>177</v>
      </c>
      <c r="G66" s="5">
        <v>45364.568429317129</v>
      </c>
      <c r="H66" t="b">
        <v>1</v>
      </c>
      <c r="I66" t="b">
        <v>0</v>
      </c>
      <c r="J66" t="s">
        <v>591</v>
      </c>
      <c r="K66" t="b">
        <v>0</v>
      </c>
      <c r="L66" s="5"/>
      <c r="M66" t="b">
        <v>1</v>
      </c>
      <c r="N66" s="5">
        <v>45369.475999803239</v>
      </c>
      <c r="O66">
        <v>0</v>
      </c>
    </row>
    <row r="67" spans="1:20" x14ac:dyDescent="0.35">
      <c r="A67">
        <v>11877</v>
      </c>
      <c r="B67">
        <v>66</v>
      </c>
      <c r="C67">
        <v>1</v>
      </c>
      <c r="D67" t="b">
        <v>0</v>
      </c>
      <c r="E67">
        <v>8</v>
      </c>
      <c r="F67">
        <v>152</v>
      </c>
      <c r="G67" s="5">
        <v>45365.747608993057</v>
      </c>
      <c r="H67" t="b">
        <v>1</v>
      </c>
      <c r="I67" t="b">
        <v>0</v>
      </c>
      <c r="J67" t="s">
        <v>543</v>
      </c>
      <c r="K67" t="b">
        <v>0</v>
      </c>
      <c r="L67" s="5"/>
      <c r="M67" t="b">
        <v>1</v>
      </c>
      <c r="N67" s="5">
        <v>45369.475977118054</v>
      </c>
      <c r="O67">
        <v>0</v>
      </c>
      <c r="R67" t="s">
        <v>699</v>
      </c>
      <c r="S67" t="s">
        <v>700</v>
      </c>
      <c r="T67" t="s">
        <v>701</v>
      </c>
    </row>
    <row r="68" spans="1:20" x14ac:dyDescent="0.35">
      <c r="A68">
        <v>11878</v>
      </c>
      <c r="B68">
        <v>264</v>
      </c>
      <c r="C68">
        <v>1</v>
      </c>
      <c r="D68" t="b">
        <v>0</v>
      </c>
      <c r="E68">
        <v>0</v>
      </c>
      <c r="F68">
        <v>110</v>
      </c>
      <c r="G68" s="5">
        <v>45365.747832256944</v>
      </c>
      <c r="H68" t="b">
        <v>1</v>
      </c>
      <c r="I68" t="b">
        <v>0</v>
      </c>
      <c r="J68" t="s">
        <v>216</v>
      </c>
      <c r="K68" t="b">
        <v>0</v>
      </c>
      <c r="L68" s="5"/>
      <c r="M68" t="b">
        <v>1</v>
      </c>
      <c r="N68" s="5">
        <v>45369.475997071757</v>
      </c>
      <c r="O68">
        <v>0</v>
      </c>
    </row>
    <row r="69" spans="1:20" x14ac:dyDescent="0.35">
      <c r="A69">
        <v>11557</v>
      </c>
      <c r="B69">
        <v>34</v>
      </c>
      <c r="C69">
        <v>1</v>
      </c>
      <c r="D69" t="b">
        <v>0</v>
      </c>
      <c r="E69">
        <v>0</v>
      </c>
      <c r="F69">
        <v>149</v>
      </c>
      <c r="G69" s="5">
        <v>45364.543561423612</v>
      </c>
      <c r="H69" t="b">
        <v>1</v>
      </c>
      <c r="I69" t="b">
        <v>0</v>
      </c>
      <c r="J69" t="s">
        <v>1208</v>
      </c>
      <c r="K69" t="b">
        <v>0</v>
      </c>
      <c r="L69" s="5"/>
      <c r="M69" t="b">
        <v>1</v>
      </c>
      <c r="N69" s="5">
        <v>45369.475973460649</v>
      </c>
      <c r="O69">
        <v>0</v>
      </c>
    </row>
    <row r="70" spans="1:20" x14ac:dyDescent="0.35">
      <c r="A70">
        <v>11562</v>
      </c>
      <c r="B70">
        <v>185</v>
      </c>
      <c r="C70">
        <v>1</v>
      </c>
      <c r="D70" t="b">
        <v>0</v>
      </c>
      <c r="E70">
        <v>0</v>
      </c>
      <c r="F70">
        <v>178</v>
      </c>
      <c r="G70" s="5">
        <v>45365.39108765046</v>
      </c>
      <c r="H70" t="b">
        <v>1</v>
      </c>
      <c r="I70" t="b">
        <v>0</v>
      </c>
      <c r="J70" t="s">
        <v>1278</v>
      </c>
      <c r="K70" t="b">
        <v>0</v>
      </c>
      <c r="L70" s="5"/>
      <c r="M70" t="b">
        <v>1</v>
      </c>
      <c r="N70" s="5">
        <v>45369.47598880787</v>
      </c>
      <c r="O70">
        <v>0</v>
      </c>
    </row>
    <row r="71" spans="1:20" x14ac:dyDescent="0.35">
      <c r="A71">
        <v>11755</v>
      </c>
      <c r="B71">
        <v>97</v>
      </c>
      <c r="C71">
        <v>1</v>
      </c>
      <c r="D71" t="b">
        <v>0</v>
      </c>
      <c r="E71">
        <v>18</v>
      </c>
      <c r="F71">
        <v>142</v>
      </c>
      <c r="G71" s="5">
        <v>45365.010717511577</v>
      </c>
      <c r="H71" t="b">
        <v>1</v>
      </c>
      <c r="I71" t="b">
        <v>0</v>
      </c>
      <c r="J71" t="s">
        <v>148</v>
      </c>
      <c r="K71" t="b">
        <v>0</v>
      </c>
      <c r="L71" s="5"/>
      <c r="M71" t="b">
        <v>1</v>
      </c>
      <c r="N71" s="5">
        <v>45369.475979432871</v>
      </c>
      <c r="O71">
        <v>0</v>
      </c>
      <c r="R71" t="s">
        <v>737</v>
      </c>
      <c r="S71" t="s">
        <v>738</v>
      </c>
      <c r="T71" t="s">
        <v>739</v>
      </c>
    </row>
    <row r="72" spans="1:20" x14ac:dyDescent="0.35">
      <c r="A72">
        <v>11759</v>
      </c>
      <c r="B72">
        <v>186</v>
      </c>
      <c r="C72">
        <v>1</v>
      </c>
      <c r="D72" t="b">
        <v>0</v>
      </c>
      <c r="E72">
        <v>0</v>
      </c>
      <c r="F72">
        <v>153</v>
      </c>
      <c r="G72" s="5">
        <v>45364.500102465281</v>
      </c>
      <c r="H72" t="b">
        <v>1</v>
      </c>
      <c r="I72" t="b">
        <v>0</v>
      </c>
      <c r="J72" t="s">
        <v>403</v>
      </c>
      <c r="K72" t="b">
        <v>0</v>
      </c>
      <c r="L72" s="5"/>
      <c r="M72" t="b">
        <v>1</v>
      </c>
      <c r="N72" s="5">
        <v>45369.475989004626</v>
      </c>
      <c r="O72">
        <v>0</v>
      </c>
    </row>
    <row r="73" spans="1:20" x14ac:dyDescent="0.35">
      <c r="A73">
        <v>11793</v>
      </c>
      <c r="B73">
        <v>311</v>
      </c>
      <c r="C73">
        <v>1</v>
      </c>
      <c r="D73" t="b">
        <v>0</v>
      </c>
      <c r="E73">
        <v>0</v>
      </c>
      <c r="F73">
        <v>165</v>
      </c>
      <c r="G73" s="5">
        <v>45364.581139386573</v>
      </c>
      <c r="H73" t="b">
        <v>1</v>
      </c>
      <c r="I73" t="b">
        <v>0</v>
      </c>
      <c r="J73" t="s">
        <v>1270</v>
      </c>
      <c r="K73" t="b">
        <v>0</v>
      </c>
      <c r="L73" s="5"/>
      <c r="M73" t="b">
        <v>1</v>
      </c>
      <c r="N73" s="5">
        <v>45369.476005324075</v>
      </c>
      <c r="O73">
        <v>0</v>
      </c>
    </row>
    <row r="74" spans="1:20" x14ac:dyDescent="0.35">
      <c r="A74">
        <v>11850</v>
      </c>
      <c r="B74">
        <v>43</v>
      </c>
      <c r="C74">
        <v>1</v>
      </c>
      <c r="D74" t="b">
        <v>0</v>
      </c>
      <c r="E74">
        <v>0</v>
      </c>
      <c r="F74">
        <v>144</v>
      </c>
      <c r="G74" s="5">
        <v>45365.527404548608</v>
      </c>
      <c r="H74" t="b">
        <v>1</v>
      </c>
      <c r="I74" t="b">
        <v>0</v>
      </c>
      <c r="J74" t="s">
        <v>211</v>
      </c>
      <c r="K74" t="b">
        <v>0</v>
      </c>
      <c r="L74" s="5"/>
      <c r="M74" t="b">
        <v>1</v>
      </c>
      <c r="N74" s="5">
        <v>45369.475974537039</v>
      </c>
      <c r="O74">
        <v>0</v>
      </c>
    </row>
    <row r="75" spans="1:20" x14ac:dyDescent="0.35">
      <c r="A75">
        <v>11851</v>
      </c>
      <c r="B75">
        <v>317</v>
      </c>
      <c r="C75">
        <v>1</v>
      </c>
      <c r="D75" t="b">
        <v>0</v>
      </c>
      <c r="E75">
        <v>0</v>
      </c>
      <c r="F75">
        <v>190</v>
      </c>
      <c r="G75" s="5">
        <v>45365.735001273148</v>
      </c>
      <c r="H75" t="b">
        <v>1</v>
      </c>
      <c r="I75" t="b">
        <v>0</v>
      </c>
      <c r="J75" t="s">
        <v>1304</v>
      </c>
      <c r="K75" t="b">
        <v>0</v>
      </c>
      <c r="L75" s="5"/>
      <c r="M75" t="b">
        <v>1</v>
      </c>
      <c r="N75" s="5">
        <v>45369.476006631943</v>
      </c>
      <c r="O75">
        <v>0</v>
      </c>
    </row>
    <row r="76" spans="1:20" x14ac:dyDescent="0.35">
      <c r="A76">
        <v>11852</v>
      </c>
      <c r="B76">
        <v>114</v>
      </c>
      <c r="C76">
        <v>1</v>
      </c>
      <c r="D76" t="b">
        <v>0</v>
      </c>
      <c r="E76">
        <v>0</v>
      </c>
      <c r="F76">
        <v>156</v>
      </c>
      <c r="G76" s="5">
        <v>45365.528450150465</v>
      </c>
      <c r="H76" t="b">
        <v>1</v>
      </c>
      <c r="I76" t="b">
        <v>0</v>
      </c>
      <c r="J76" t="s">
        <v>285</v>
      </c>
      <c r="K76" t="b">
        <v>0</v>
      </c>
      <c r="L76" s="5"/>
      <c r="M76" t="b">
        <v>1</v>
      </c>
      <c r="N76" s="5">
        <v>45369.475981747688</v>
      </c>
      <c r="O76">
        <v>0</v>
      </c>
    </row>
    <row r="77" spans="1:20" x14ac:dyDescent="0.35">
      <c r="A77">
        <v>11853</v>
      </c>
      <c r="B77">
        <v>83</v>
      </c>
      <c r="C77">
        <v>1</v>
      </c>
      <c r="D77" t="b">
        <v>0</v>
      </c>
      <c r="E77">
        <v>0</v>
      </c>
      <c r="F77">
        <v>187</v>
      </c>
      <c r="G77" s="5">
        <v>45365.542580092595</v>
      </c>
      <c r="H77" t="b">
        <v>1</v>
      </c>
      <c r="I77" t="b">
        <v>0</v>
      </c>
      <c r="J77" t="s">
        <v>418</v>
      </c>
      <c r="K77" t="b">
        <v>0</v>
      </c>
      <c r="L77" s="5"/>
      <c r="M77" t="b">
        <v>1</v>
      </c>
      <c r="N77" s="5">
        <v>45369.475978391201</v>
      </c>
      <c r="O77">
        <v>0</v>
      </c>
    </row>
    <row r="78" spans="1:20" x14ac:dyDescent="0.35">
      <c r="A78">
        <v>11854</v>
      </c>
      <c r="B78">
        <v>258</v>
      </c>
      <c r="C78">
        <v>1</v>
      </c>
      <c r="D78" t="b">
        <v>0</v>
      </c>
      <c r="E78">
        <v>0</v>
      </c>
      <c r="F78">
        <v>110</v>
      </c>
      <c r="G78" s="5">
        <v>45365.539939317132</v>
      </c>
      <c r="H78" t="b">
        <v>1</v>
      </c>
      <c r="I78" t="b">
        <v>0</v>
      </c>
      <c r="J78" t="s">
        <v>512</v>
      </c>
      <c r="K78" t="b">
        <v>0</v>
      </c>
      <c r="L78" s="5"/>
      <c r="M78" t="b">
        <v>1</v>
      </c>
      <c r="N78" s="5">
        <v>45369.475996678244</v>
      </c>
      <c r="O78">
        <v>0</v>
      </c>
    </row>
    <row r="79" spans="1:20" x14ac:dyDescent="0.35">
      <c r="A79">
        <v>11859</v>
      </c>
      <c r="B79">
        <v>53</v>
      </c>
      <c r="C79">
        <v>1</v>
      </c>
      <c r="D79" t="b">
        <v>0</v>
      </c>
      <c r="E79">
        <v>0</v>
      </c>
      <c r="F79">
        <v>154</v>
      </c>
      <c r="G79" s="5">
        <v>45365.602338657409</v>
      </c>
      <c r="H79" t="b">
        <v>1</v>
      </c>
      <c r="I79" t="b">
        <v>0</v>
      </c>
      <c r="J79" t="s">
        <v>335</v>
      </c>
      <c r="K79" t="b">
        <v>0</v>
      </c>
      <c r="L79" s="5"/>
      <c r="M79" t="b">
        <v>1</v>
      </c>
      <c r="N79" s="5">
        <v>45369.475975578702</v>
      </c>
      <c r="O79">
        <v>0</v>
      </c>
    </row>
    <row r="80" spans="1:20" x14ac:dyDescent="0.35">
      <c r="A80">
        <v>11860</v>
      </c>
      <c r="B80">
        <v>141</v>
      </c>
      <c r="C80">
        <v>1</v>
      </c>
      <c r="D80" t="b">
        <v>0</v>
      </c>
      <c r="E80">
        <v>2</v>
      </c>
      <c r="F80">
        <v>167</v>
      </c>
      <c r="G80" s="5">
        <v>45365.610467164355</v>
      </c>
      <c r="H80" t="b">
        <v>1</v>
      </c>
      <c r="I80" t="b">
        <v>0</v>
      </c>
      <c r="J80" t="s">
        <v>112</v>
      </c>
      <c r="K80" t="b">
        <v>0</v>
      </c>
      <c r="L80" s="5"/>
      <c r="M80" t="b">
        <v>1</v>
      </c>
      <c r="N80" s="5">
        <v>45369.475984293982</v>
      </c>
      <c r="O80">
        <v>0</v>
      </c>
      <c r="R80" t="s">
        <v>675</v>
      </c>
      <c r="S80" t="s">
        <v>676</v>
      </c>
      <c r="T80" t="s">
        <v>677</v>
      </c>
    </row>
    <row r="81" spans="1:20" x14ac:dyDescent="0.35">
      <c r="A81">
        <v>11861</v>
      </c>
      <c r="B81">
        <v>17</v>
      </c>
      <c r="C81">
        <v>1</v>
      </c>
      <c r="D81" t="b">
        <v>0</v>
      </c>
      <c r="E81">
        <v>0</v>
      </c>
      <c r="F81">
        <v>156</v>
      </c>
      <c r="G81" s="5">
        <v>45365.610537418979</v>
      </c>
      <c r="H81" t="b">
        <v>1</v>
      </c>
      <c r="I81" t="b">
        <v>0</v>
      </c>
      <c r="J81" t="s">
        <v>457</v>
      </c>
      <c r="K81" t="b">
        <v>0</v>
      </c>
      <c r="L81" s="5"/>
      <c r="M81" t="b">
        <v>1</v>
      </c>
      <c r="N81" s="5">
        <v>45369.475971261571</v>
      </c>
      <c r="O81">
        <v>0</v>
      </c>
    </row>
    <row r="82" spans="1:20" x14ac:dyDescent="0.35">
      <c r="A82">
        <v>11862</v>
      </c>
      <c r="B82">
        <v>123</v>
      </c>
      <c r="C82">
        <v>1</v>
      </c>
      <c r="D82" t="b">
        <v>0</v>
      </c>
      <c r="E82">
        <v>2</v>
      </c>
      <c r="F82">
        <v>218</v>
      </c>
      <c r="G82" s="5">
        <v>45365.612868750002</v>
      </c>
      <c r="H82" t="b">
        <v>1</v>
      </c>
      <c r="I82" t="b">
        <v>0</v>
      </c>
      <c r="J82" t="s">
        <v>183</v>
      </c>
      <c r="K82" t="b">
        <v>0</v>
      </c>
      <c r="L82" s="5"/>
      <c r="M82" t="b">
        <v>1</v>
      </c>
      <c r="N82" s="5">
        <v>45369.475982870368</v>
      </c>
      <c r="O82">
        <v>0</v>
      </c>
      <c r="R82" t="s">
        <v>675</v>
      </c>
      <c r="S82" t="s">
        <v>676</v>
      </c>
      <c r="T82" t="s">
        <v>677</v>
      </c>
    </row>
    <row r="83" spans="1:20" x14ac:dyDescent="0.35">
      <c r="A83">
        <v>11863</v>
      </c>
      <c r="B83">
        <v>263</v>
      </c>
      <c r="C83">
        <v>1</v>
      </c>
      <c r="D83" t="b">
        <v>0</v>
      </c>
      <c r="E83">
        <v>0</v>
      </c>
      <c r="F83">
        <v>34</v>
      </c>
      <c r="G83" s="5">
        <v>45365.616384606481</v>
      </c>
      <c r="H83" t="b">
        <v>1</v>
      </c>
      <c r="I83" t="b">
        <v>0</v>
      </c>
      <c r="J83" t="s">
        <v>603</v>
      </c>
      <c r="K83" t="b">
        <v>0</v>
      </c>
      <c r="L83" s="5"/>
      <c r="M83" t="b">
        <v>1</v>
      </c>
      <c r="N83" s="5">
        <v>45369.475996875</v>
      </c>
      <c r="O83">
        <v>0</v>
      </c>
    </row>
    <row r="84" spans="1:20" x14ac:dyDescent="0.35">
      <c r="A84">
        <v>11864</v>
      </c>
      <c r="B84">
        <v>290</v>
      </c>
      <c r="C84">
        <v>1</v>
      </c>
      <c r="D84" t="b">
        <v>0</v>
      </c>
      <c r="E84">
        <v>0</v>
      </c>
      <c r="F84">
        <v>100</v>
      </c>
      <c r="G84" s="5">
        <v>45365.624765590277</v>
      </c>
      <c r="H84" t="b">
        <v>1</v>
      </c>
      <c r="I84" t="b">
        <v>0</v>
      </c>
      <c r="J84" t="s">
        <v>1268</v>
      </c>
      <c r="K84" t="b">
        <v>0</v>
      </c>
      <c r="L84" s="5"/>
      <c r="M84" t="b">
        <v>1</v>
      </c>
      <c r="N84" s="5">
        <v>45369.476001041665</v>
      </c>
      <c r="O84">
        <v>0</v>
      </c>
    </row>
    <row r="85" spans="1:20" x14ac:dyDescent="0.35">
      <c r="A85">
        <v>11893</v>
      </c>
      <c r="B85">
        <v>11</v>
      </c>
      <c r="C85">
        <v>1</v>
      </c>
      <c r="D85" t="b">
        <v>0</v>
      </c>
      <c r="E85">
        <v>0</v>
      </c>
      <c r="F85">
        <v>1</v>
      </c>
      <c r="G85" s="5">
        <v>45368.913321759261</v>
      </c>
      <c r="H85" t="b">
        <v>0</v>
      </c>
      <c r="I85" t="b">
        <v>0</v>
      </c>
      <c r="K85" t="b">
        <v>1</v>
      </c>
      <c r="L85" s="5"/>
      <c r="M85" t="b">
        <v>1</v>
      </c>
      <c r="N85" s="5">
        <v>45369.475970798609</v>
      </c>
      <c r="O85">
        <v>0</v>
      </c>
    </row>
    <row r="86" spans="1:20" x14ac:dyDescent="0.35">
      <c r="A86">
        <v>11894</v>
      </c>
      <c r="B86">
        <v>31</v>
      </c>
      <c r="C86">
        <v>1</v>
      </c>
      <c r="D86" t="b">
        <v>0</v>
      </c>
      <c r="E86">
        <v>0</v>
      </c>
      <c r="F86">
        <v>1</v>
      </c>
      <c r="G86" s="5">
        <v>45368.913321759261</v>
      </c>
      <c r="H86" t="b">
        <v>0</v>
      </c>
      <c r="I86" t="b">
        <v>0</v>
      </c>
      <c r="K86" t="b">
        <v>1</v>
      </c>
      <c r="L86" s="5"/>
      <c r="M86" t="b">
        <v>1</v>
      </c>
      <c r="N86" s="5">
        <v>45369.475972997687</v>
      </c>
      <c r="O86">
        <v>0</v>
      </c>
    </row>
    <row r="87" spans="1:20" x14ac:dyDescent="0.35">
      <c r="A87">
        <v>11895</v>
      </c>
      <c r="B87">
        <v>121</v>
      </c>
      <c r="C87">
        <v>1</v>
      </c>
      <c r="D87" t="b">
        <v>0</v>
      </c>
      <c r="E87">
        <v>0</v>
      </c>
      <c r="F87">
        <v>1</v>
      </c>
      <c r="G87" s="5">
        <v>45368.913321759261</v>
      </c>
      <c r="H87" t="b">
        <v>0</v>
      </c>
      <c r="I87" t="b">
        <v>0</v>
      </c>
      <c r="K87" t="b">
        <v>1</v>
      </c>
      <c r="L87" s="5"/>
      <c r="M87" t="b">
        <v>1</v>
      </c>
      <c r="N87" s="5">
        <v>45369.475982523145</v>
      </c>
      <c r="O87">
        <v>0</v>
      </c>
    </row>
    <row r="88" spans="1:20" x14ac:dyDescent="0.35">
      <c r="A88">
        <v>11896</v>
      </c>
      <c r="B88">
        <v>122</v>
      </c>
      <c r="C88">
        <v>1</v>
      </c>
      <c r="D88" t="b">
        <v>0</v>
      </c>
      <c r="E88">
        <v>0</v>
      </c>
      <c r="F88">
        <v>1</v>
      </c>
      <c r="G88" s="5">
        <v>45368.913321759261</v>
      </c>
      <c r="H88" t="b">
        <v>0</v>
      </c>
      <c r="I88" t="b">
        <v>0</v>
      </c>
      <c r="K88" t="b">
        <v>1</v>
      </c>
      <c r="L88" s="5"/>
      <c r="M88" t="b">
        <v>1</v>
      </c>
      <c r="N88" s="5">
        <v>45369.475982673612</v>
      </c>
      <c r="O88">
        <v>0</v>
      </c>
    </row>
    <row r="89" spans="1:20" x14ac:dyDescent="0.35">
      <c r="A89">
        <v>11897</v>
      </c>
      <c r="B89">
        <v>166</v>
      </c>
      <c r="C89">
        <v>1</v>
      </c>
      <c r="D89" t="b">
        <v>0</v>
      </c>
      <c r="E89">
        <v>0</v>
      </c>
      <c r="F89">
        <v>1</v>
      </c>
      <c r="G89" s="5">
        <v>45368.913321759261</v>
      </c>
      <c r="H89" t="b">
        <v>0</v>
      </c>
      <c r="I89" t="b">
        <v>0</v>
      </c>
      <c r="K89" t="b">
        <v>1</v>
      </c>
      <c r="L89" s="5"/>
      <c r="M89" t="b">
        <v>1</v>
      </c>
      <c r="N89" s="5">
        <v>45369.475986921294</v>
      </c>
      <c r="O89">
        <v>0</v>
      </c>
    </row>
    <row r="90" spans="1:20" x14ac:dyDescent="0.35">
      <c r="A90">
        <v>11898</v>
      </c>
      <c r="B90">
        <v>187</v>
      </c>
      <c r="C90">
        <v>1</v>
      </c>
      <c r="D90" t="b">
        <v>0</v>
      </c>
      <c r="E90">
        <v>0</v>
      </c>
      <c r="F90">
        <v>1</v>
      </c>
      <c r="G90" s="5">
        <v>45365.770833333336</v>
      </c>
      <c r="H90" t="b">
        <v>1</v>
      </c>
      <c r="I90" t="b">
        <v>0</v>
      </c>
      <c r="K90" t="b">
        <v>1</v>
      </c>
      <c r="L90" s="5"/>
      <c r="M90" t="b">
        <v>1</v>
      </c>
      <c r="N90" s="5">
        <v>45369.475989155093</v>
      </c>
      <c r="O90">
        <v>0</v>
      </c>
    </row>
    <row r="91" spans="1:20" x14ac:dyDescent="0.35">
      <c r="A91">
        <v>11899</v>
      </c>
      <c r="B91">
        <v>190</v>
      </c>
      <c r="C91">
        <v>1</v>
      </c>
      <c r="D91" t="b">
        <v>0</v>
      </c>
      <c r="E91">
        <v>0</v>
      </c>
      <c r="F91">
        <v>1</v>
      </c>
      <c r="G91" s="5">
        <v>45368.913321759261</v>
      </c>
      <c r="H91" t="b">
        <v>0</v>
      </c>
      <c r="I91" t="b">
        <v>0</v>
      </c>
      <c r="K91" t="b">
        <v>1</v>
      </c>
      <c r="L91" s="5"/>
      <c r="M91" t="b">
        <v>1</v>
      </c>
      <c r="N91" s="5">
        <v>45369.475989733794</v>
      </c>
      <c r="O91">
        <v>0</v>
      </c>
    </row>
    <row r="92" spans="1:20" x14ac:dyDescent="0.35">
      <c r="A92">
        <v>11900</v>
      </c>
      <c r="B92">
        <v>191</v>
      </c>
      <c r="C92">
        <v>1</v>
      </c>
      <c r="D92" t="b">
        <v>0</v>
      </c>
      <c r="E92">
        <v>0</v>
      </c>
      <c r="F92">
        <v>1</v>
      </c>
      <c r="G92" s="5">
        <v>45368.913321759261</v>
      </c>
      <c r="H92" t="b">
        <v>0</v>
      </c>
      <c r="I92" t="b">
        <v>0</v>
      </c>
      <c r="K92" t="b">
        <v>1</v>
      </c>
      <c r="L92" s="5"/>
      <c r="M92" t="b">
        <v>1</v>
      </c>
      <c r="N92" s="5">
        <v>45369.475989930557</v>
      </c>
      <c r="O92">
        <v>0</v>
      </c>
    </row>
    <row r="93" spans="1:20" x14ac:dyDescent="0.35">
      <c r="A93">
        <v>11901</v>
      </c>
      <c r="B93">
        <v>228</v>
      </c>
      <c r="C93">
        <v>1</v>
      </c>
      <c r="D93" t="b">
        <v>0</v>
      </c>
      <c r="E93">
        <v>0</v>
      </c>
      <c r="F93">
        <v>1</v>
      </c>
      <c r="G93" s="5">
        <v>45368.913321759261</v>
      </c>
      <c r="H93" t="b">
        <v>0</v>
      </c>
      <c r="I93" t="b">
        <v>0</v>
      </c>
      <c r="K93" t="b">
        <v>1</v>
      </c>
      <c r="L93" s="5"/>
      <c r="M93" t="b">
        <v>1</v>
      </c>
      <c r="N93" s="5">
        <v>45369.475993321757</v>
      </c>
      <c r="O93">
        <v>0</v>
      </c>
    </row>
    <row r="94" spans="1:20" x14ac:dyDescent="0.35">
      <c r="A94">
        <v>11902</v>
      </c>
      <c r="B94">
        <v>271</v>
      </c>
      <c r="C94">
        <v>1</v>
      </c>
      <c r="D94" t="b">
        <v>0</v>
      </c>
      <c r="E94">
        <v>0</v>
      </c>
      <c r="F94">
        <v>1</v>
      </c>
      <c r="G94" s="5">
        <v>45368.913321759261</v>
      </c>
      <c r="H94" t="b">
        <v>0</v>
      </c>
      <c r="I94" t="b">
        <v>0</v>
      </c>
      <c r="K94" t="b">
        <v>1</v>
      </c>
      <c r="L94" s="5"/>
      <c r="M94" t="b">
        <v>1</v>
      </c>
      <c r="N94" s="5">
        <v>45369.475998032409</v>
      </c>
      <c r="O94">
        <v>0</v>
      </c>
    </row>
    <row r="95" spans="1:20" x14ac:dyDescent="0.35">
      <c r="A95">
        <v>11903</v>
      </c>
      <c r="B95">
        <v>318</v>
      </c>
      <c r="C95">
        <v>1</v>
      </c>
      <c r="D95" t="b">
        <v>0</v>
      </c>
      <c r="E95">
        <v>0</v>
      </c>
      <c r="F95">
        <v>1</v>
      </c>
      <c r="G95" s="5">
        <v>45368.913321759261</v>
      </c>
      <c r="H95" t="b">
        <v>0</v>
      </c>
      <c r="I95" t="b">
        <v>0</v>
      </c>
      <c r="K95" t="b">
        <v>1</v>
      </c>
      <c r="L95" s="5"/>
      <c r="M95" t="b">
        <v>1</v>
      </c>
      <c r="N95" s="5">
        <v>45369.476006863428</v>
      </c>
      <c r="O95">
        <v>0</v>
      </c>
    </row>
    <row r="96" spans="1:20" x14ac:dyDescent="0.35">
      <c r="A96">
        <v>11904</v>
      </c>
      <c r="B96">
        <v>319</v>
      </c>
      <c r="C96">
        <v>1</v>
      </c>
      <c r="D96" t="b">
        <v>0</v>
      </c>
      <c r="E96">
        <v>0</v>
      </c>
      <c r="F96">
        <v>1</v>
      </c>
      <c r="G96" s="5">
        <v>45368.913321759261</v>
      </c>
      <c r="H96" t="b">
        <v>0</v>
      </c>
      <c r="I96" t="b">
        <v>0</v>
      </c>
      <c r="K96" t="b">
        <v>1</v>
      </c>
      <c r="L96" s="5"/>
      <c r="M96" t="b">
        <v>1</v>
      </c>
      <c r="N96" s="5">
        <v>45369.476007060184</v>
      </c>
      <c r="O96">
        <v>0</v>
      </c>
    </row>
    <row r="97" spans="1:20" x14ac:dyDescent="0.35">
      <c r="A97">
        <v>11905</v>
      </c>
      <c r="B97">
        <v>320</v>
      </c>
      <c r="C97">
        <v>1</v>
      </c>
      <c r="D97" t="b">
        <v>0</v>
      </c>
      <c r="E97">
        <v>0</v>
      </c>
      <c r="F97">
        <v>1</v>
      </c>
      <c r="G97" s="5">
        <v>45368.913321759261</v>
      </c>
      <c r="H97" t="b">
        <v>0</v>
      </c>
      <c r="I97" t="b">
        <v>0</v>
      </c>
      <c r="K97" t="b">
        <v>1</v>
      </c>
      <c r="L97" s="5"/>
      <c r="M97" t="b">
        <v>1</v>
      </c>
      <c r="N97" s="5">
        <v>45369.476007256948</v>
      </c>
      <c r="O97">
        <v>0</v>
      </c>
    </row>
    <row r="98" spans="1:20" x14ac:dyDescent="0.35">
      <c r="A98">
        <v>11869</v>
      </c>
      <c r="B98">
        <v>136</v>
      </c>
      <c r="C98">
        <v>1</v>
      </c>
      <c r="D98" t="b">
        <v>0</v>
      </c>
      <c r="E98">
        <v>18</v>
      </c>
      <c r="F98">
        <v>156</v>
      </c>
      <c r="G98" s="5">
        <v>45365.727767974538</v>
      </c>
      <c r="H98" t="b">
        <v>1</v>
      </c>
      <c r="I98" t="b">
        <v>0</v>
      </c>
      <c r="J98" t="s">
        <v>241</v>
      </c>
      <c r="K98" t="b">
        <v>0</v>
      </c>
      <c r="L98" s="5"/>
      <c r="M98" t="b">
        <v>1</v>
      </c>
      <c r="N98" s="5">
        <v>45369.47598383102</v>
      </c>
      <c r="O98">
        <v>0</v>
      </c>
      <c r="R98" t="s">
        <v>737</v>
      </c>
      <c r="S98" t="s">
        <v>738</v>
      </c>
      <c r="T98" t="s">
        <v>739</v>
      </c>
    </row>
    <row r="99" spans="1:20" x14ac:dyDescent="0.35">
      <c r="A99">
        <v>11592</v>
      </c>
      <c r="B99">
        <v>180</v>
      </c>
      <c r="C99">
        <v>1</v>
      </c>
      <c r="D99" t="b">
        <v>0</v>
      </c>
      <c r="E99">
        <v>0</v>
      </c>
      <c r="F99">
        <v>187</v>
      </c>
      <c r="G99" s="5">
        <v>45361.472077511571</v>
      </c>
      <c r="H99" t="b">
        <v>1</v>
      </c>
      <c r="I99" t="b">
        <v>0</v>
      </c>
      <c r="J99" t="s">
        <v>432</v>
      </c>
      <c r="K99" t="b">
        <v>0</v>
      </c>
      <c r="L99" s="5"/>
      <c r="M99" t="b">
        <v>1</v>
      </c>
      <c r="N99" s="5">
        <v>45369.475988460646</v>
      </c>
      <c r="O99">
        <v>0</v>
      </c>
    </row>
    <row r="100" spans="1:20" x14ac:dyDescent="0.35">
      <c r="A100">
        <v>11641</v>
      </c>
      <c r="B100">
        <v>132</v>
      </c>
      <c r="C100">
        <v>1</v>
      </c>
      <c r="D100" t="b">
        <v>0</v>
      </c>
      <c r="E100">
        <v>0</v>
      </c>
      <c r="F100">
        <v>174</v>
      </c>
      <c r="G100" s="5">
        <v>45365.567138229169</v>
      </c>
      <c r="H100" t="b">
        <v>1</v>
      </c>
      <c r="I100" t="b">
        <v>0</v>
      </c>
      <c r="J100" t="s">
        <v>144</v>
      </c>
      <c r="K100" t="b">
        <v>0</v>
      </c>
      <c r="L100" s="5"/>
      <c r="M100" t="b">
        <v>1</v>
      </c>
      <c r="N100" s="5">
        <v>45369.475983414355</v>
      </c>
      <c r="O100">
        <v>0</v>
      </c>
    </row>
    <row r="101" spans="1:20" x14ac:dyDescent="0.35">
      <c r="A101">
        <v>11643</v>
      </c>
      <c r="B101">
        <v>58</v>
      </c>
      <c r="C101">
        <v>1</v>
      </c>
      <c r="D101" t="b">
        <v>0</v>
      </c>
      <c r="E101">
        <v>2</v>
      </c>
      <c r="F101">
        <v>168</v>
      </c>
      <c r="G101" s="5">
        <v>45365.754672453702</v>
      </c>
      <c r="H101" t="b">
        <v>1</v>
      </c>
      <c r="I101" t="b">
        <v>0</v>
      </c>
      <c r="J101" t="s">
        <v>255</v>
      </c>
      <c r="K101" t="b">
        <v>0</v>
      </c>
      <c r="L101" s="5"/>
      <c r="M101" t="b">
        <v>1</v>
      </c>
      <c r="N101" s="5">
        <v>45369.475976076392</v>
      </c>
      <c r="O101">
        <v>0</v>
      </c>
      <c r="R101" t="s">
        <v>675</v>
      </c>
      <c r="S101" t="s">
        <v>676</v>
      </c>
      <c r="T101" t="s">
        <v>677</v>
      </c>
    </row>
    <row r="102" spans="1:20" x14ac:dyDescent="0.35">
      <c r="A102">
        <v>11708</v>
      </c>
      <c r="B102">
        <v>133</v>
      </c>
      <c r="C102">
        <v>1</v>
      </c>
      <c r="D102" t="b">
        <v>0</v>
      </c>
      <c r="E102">
        <v>0</v>
      </c>
      <c r="F102">
        <v>155</v>
      </c>
      <c r="G102" s="5">
        <v>45365.412936805558</v>
      </c>
      <c r="H102" t="b">
        <v>1</v>
      </c>
      <c r="I102" t="b">
        <v>0</v>
      </c>
      <c r="J102" t="s">
        <v>385</v>
      </c>
      <c r="K102" t="b">
        <v>0</v>
      </c>
      <c r="L102" s="5"/>
      <c r="M102" t="b">
        <v>1</v>
      </c>
      <c r="N102" s="5">
        <v>45369.475983645832</v>
      </c>
      <c r="O102">
        <v>0</v>
      </c>
    </row>
    <row r="103" spans="1:20" x14ac:dyDescent="0.35">
      <c r="A103">
        <v>11719</v>
      </c>
      <c r="B103">
        <v>28</v>
      </c>
      <c r="C103">
        <v>1</v>
      </c>
      <c r="D103" t="b">
        <v>0</v>
      </c>
      <c r="E103">
        <v>0</v>
      </c>
      <c r="F103">
        <v>167</v>
      </c>
      <c r="G103" s="5">
        <v>45365.548183599538</v>
      </c>
      <c r="H103" t="b">
        <v>1</v>
      </c>
      <c r="I103" t="b">
        <v>0</v>
      </c>
      <c r="J103" t="s">
        <v>583</v>
      </c>
      <c r="K103" t="b">
        <v>0</v>
      </c>
      <c r="L103" s="5"/>
      <c r="M103" t="b">
        <v>1</v>
      </c>
      <c r="N103" s="5">
        <v>45369.475972800923</v>
      </c>
      <c r="O103">
        <v>0</v>
      </c>
    </row>
    <row r="104" spans="1:20" x14ac:dyDescent="0.35">
      <c r="A104">
        <v>11798</v>
      </c>
      <c r="B104">
        <v>200</v>
      </c>
      <c r="C104">
        <v>1</v>
      </c>
      <c r="D104" t="b">
        <v>0</v>
      </c>
      <c r="E104">
        <v>0</v>
      </c>
      <c r="F104">
        <v>5</v>
      </c>
      <c r="G104" s="5">
        <v>45364.713672881946</v>
      </c>
      <c r="H104" t="b">
        <v>1</v>
      </c>
      <c r="I104" t="b">
        <v>0</v>
      </c>
      <c r="J104" t="s">
        <v>492</v>
      </c>
      <c r="K104" t="b">
        <v>0</v>
      </c>
      <c r="L104" s="5"/>
      <c r="M104" t="b">
        <v>1</v>
      </c>
      <c r="N104" s="5">
        <v>45369.475990937499</v>
      </c>
      <c r="O104">
        <v>0</v>
      </c>
    </row>
    <row r="105" spans="1:20" x14ac:dyDescent="0.35">
      <c r="A105">
        <v>11820</v>
      </c>
      <c r="B105">
        <v>22</v>
      </c>
      <c r="C105">
        <v>1</v>
      </c>
      <c r="D105" t="b">
        <v>0</v>
      </c>
      <c r="E105">
        <v>0</v>
      </c>
      <c r="F105">
        <v>181</v>
      </c>
      <c r="G105" s="5">
        <v>45365.344732210651</v>
      </c>
      <c r="H105" t="b">
        <v>1</v>
      </c>
      <c r="I105" t="b">
        <v>0</v>
      </c>
      <c r="J105" t="s">
        <v>488</v>
      </c>
      <c r="K105" t="b">
        <v>0</v>
      </c>
      <c r="L105" s="5"/>
      <c r="M105" t="b">
        <v>1</v>
      </c>
      <c r="N105" s="5">
        <v>45369.475971793981</v>
      </c>
      <c r="O105">
        <v>0</v>
      </c>
    </row>
    <row r="106" spans="1:20" x14ac:dyDescent="0.35">
      <c r="A106">
        <v>11537</v>
      </c>
      <c r="B106">
        <v>106</v>
      </c>
      <c r="C106">
        <v>1</v>
      </c>
      <c r="D106" t="b">
        <v>0</v>
      </c>
      <c r="E106">
        <v>0</v>
      </c>
      <c r="F106">
        <v>127</v>
      </c>
      <c r="G106" s="5">
        <v>45364.589741006945</v>
      </c>
      <c r="H106" t="b">
        <v>1</v>
      </c>
      <c r="I106" t="b">
        <v>0</v>
      </c>
      <c r="J106" t="s">
        <v>341</v>
      </c>
      <c r="K106" t="b">
        <v>0</v>
      </c>
      <c r="L106" s="5"/>
      <c r="M106" t="b">
        <v>1</v>
      </c>
      <c r="N106" s="5">
        <v>45369.475980636576</v>
      </c>
      <c r="O106">
        <v>0</v>
      </c>
    </row>
    <row r="107" spans="1:20" x14ac:dyDescent="0.35">
      <c r="A107">
        <v>11671</v>
      </c>
      <c r="B107">
        <v>315</v>
      </c>
      <c r="C107">
        <v>1</v>
      </c>
      <c r="D107" t="b">
        <v>0</v>
      </c>
      <c r="E107">
        <v>0</v>
      </c>
      <c r="F107">
        <v>123</v>
      </c>
      <c r="G107" s="5">
        <v>45358.660255439812</v>
      </c>
      <c r="H107" t="b">
        <v>1</v>
      </c>
      <c r="I107" t="b">
        <v>0</v>
      </c>
      <c r="J107" t="s">
        <v>1312</v>
      </c>
      <c r="K107" t="b">
        <v>0</v>
      </c>
      <c r="L107" s="5"/>
      <c r="M107" t="b">
        <v>1</v>
      </c>
      <c r="N107" s="5">
        <v>45369.476006215278</v>
      </c>
      <c r="O107">
        <v>0</v>
      </c>
    </row>
    <row r="108" spans="1:20" x14ac:dyDescent="0.35">
      <c r="A108">
        <v>11715</v>
      </c>
      <c r="B108">
        <v>316</v>
      </c>
      <c r="C108">
        <v>1</v>
      </c>
      <c r="D108" t="b">
        <v>0</v>
      </c>
      <c r="E108">
        <v>18</v>
      </c>
      <c r="F108">
        <v>161</v>
      </c>
      <c r="G108" s="5">
        <v>45364.501443749999</v>
      </c>
      <c r="H108" t="b">
        <v>1</v>
      </c>
      <c r="I108" t="b">
        <v>0</v>
      </c>
      <c r="J108" t="s">
        <v>1296</v>
      </c>
      <c r="K108" t="b">
        <v>0</v>
      </c>
      <c r="L108" s="5"/>
      <c r="M108" t="b">
        <v>1</v>
      </c>
      <c r="N108" s="5">
        <v>45369.476006446763</v>
      </c>
      <c r="O108">
        <v>0</v>
      </c>
      <c r="R108" t="s">
        <v>737</v>
      </c>
      <c r="S108" t="s">
        <v>738</v>
      </c>
      <c r="T108" t="s">
        <v>739</v>
      </c>
    </row>
    <row r="109" spans="1:20" x14ac:dyDescent="0.35">
      <c r="A109">
        <v>11717</v>
      </c>
      <c r="B109">
        <v>312</v>
      </c>
      <c r="C109">
        <v>1</v>
      </c>
      <c r="D109" t="b">
        <v>0</v>
      </c>
      <c r="E109">
        <v>2</v>
      </c>
      <c r="F109">
        <v>160</v>
      </c>
      <c r="G109" s="5">
        <v>45365.770833333336</v>
      </c>
      <c r="H109" t="b">
        <v>1</v>
      </c>
      <c r="I109" t="b">
        <v>0</v>
      </c>
      <c r="J109" t="s">
        <v>1314</v>
      </c>
      <c r="K109" t="b">
        <v>0</v>
      </c>
      <c r="L109" s="5"/>
      <c r="M109" t="b">
        <v>1</v>
      </c>
      <c r="N109" s="5"/>
      <c r="O109">
        <v>0</v>
      </c>
      <c r="R109" t="s">
        <v>675</v>
      </c>
      <c r="S109" t="s">
        <v>676</v>
      </c>
      <c r="T109" t="s">
        <v>677</v>
      </c>
    </row>
    <row r="110" spans="1:20" x14ac:dyDescent="0.35">
      <c r="A110">
        <v>11751</v>
      </c>
      <c r="B110">
        <v>52</v>
      </c>
      <c r="C110">
        <v>1</v>
      </c>
      <c r="D110" t="b">
        <v>0</v>
      </c>
      <c r="E110">
        <v>18</v>
      </c>
      <c r="F110">
        <v>196</v>
      </c>
      <c r="G110" s="5">
        <v>45363.793753738428</v>
      </c>
      <c r="H110" t="b">
        <v>1</v>
      </c>
      <c r="I110" t="b">
        <v>0</v>
      </c>
      <c r="J110" t="s">
        <v>566</v>
      </c>
      <c r="K110" t="b">
        <v>0</v>
      </c>
      <c r="L110" s="5"/>
      <c r="M110" t="b">
        <v>1</v>
      </c>
      <c r="N110" s="5">
        <v>45369.475975462963</v>
      </c>
      <c r="O110">
        <v>0</v>
      </c>
      <c r="R110" t="s">
        <v>737</v>
      </c>
      <c r="S110" t="s">
        <v>738</v>
      </c>
      <c r="T110" t="s">
        <v>739</v>
      </c>
    </row>
    <row r="111" spans="1:20" x14ac:dyDescent="0.35">
      <c r="A111">
        <v>11752</v>
      </c>
      <c r="B111">
        <v>26</v>
      </c>
      <c r="C111">
        <v>1</v>
      </c>
      <c r="D111" t="b">
        <v>0</v>
      </c>
      <c r="E111">
        <v>0</v>
      </c>
      <c r="F111">
        <v>167</v>
      </c>
      <c r="G111" s="5">
        <v>45363.792206979168</v>
      </c>
      <c r="H111" t="b">
        <v>1</v>
      </c>
      <c r="I111" t="b">
        <v>0</v>
      </c>
      <c r="J111" t="s">
        <v>260</v>
      </c>
      <c r="K111" t="b">
        <v>0</v>
      </c>
      <c r="L111" s="5"/>
      <c r="M111" t="b">
        <v>1</v>
      </c>
      <c r="N111" s="5">
        <v>45369.475972372682</v>
      </c>
      <c r="O111">
        <v>0</v>
      </c>
    </row>
    <row r="112" spans="1:20" x14ac:dyDescent="0.35">
      <c r="A112">
        <v>11800</v>
      </c>
      <c r="B112">
        <v>292</v>
      </c>
      <c r="C112">
        <v>1</v>
      </c>
      <c r="D112" t="b">
        <v>0</v>
      </c>
      <c r="E112">
        <v>2</v>
      </c>
      <c r="F112">
        <v>138</v>
      </c>
      <c r="G112" s="5">
        <v>45364.732355636574</v>
      </c>
      <c r="H112" t="b">
        <v>1</v>
      </c>
      <c r="I112" t="b">
        <v>0</v>
      </c>
      <c r="J112" t="s">
        <v>1272</v>
      </c>
      <c r="K112" t="b">
        <v>0</v>
      </c>
      <c r="L112" s="5"/>
      <c r="M112" t="b">
        <v>1</v>
      </c>
      <c r="N112" s="5">
        <v>45369.476001539355</v>
      </c>
      <c r="O112">
        <v>0</v>
      </c>
      <c r="R112" t="s">
        <v>675</v>
      </c>
      <c r="S112" t="s">
        <v>676</v>
      </c>
      <c r="T112" t="s">
        <v>677</v>
      </c>
    </row>
    <row r="113" spans="1:20" x14ac:dyDescent="0.35">
      <c r="A113">
        <v>11801</v>
      </c>
      <c r="B113">
        <v>257</v>
      </c>
      <c r="C113">
        <v>1</v>
      </c>
      <c r="D113" t="b">
        <v>0</v>
      </c>
      <c r="E113">
        <v>0</v>
      </c>
      <c r="F113">
        <v>154</v>
      </c>
      <c r="G113" s="5">
        <v>45365.718058715276</v>
      </c>
      <c r="H113" t="b">
        <v>1</v>
      </c>
      <c r="I113" t="b">
        <v>0</v>
      </c>
      <c r="J113" t="s">
        <v>563</v>
      </c>
      <c r="K113" t="b">
        <v>0</v>
      </c>
      <c r="L113" s="5"/>
      <c r="M113" t="b">
        <v>1</v>
      </c>
      <c r="N113" s="5">
        <v>45369.475996412039</v>
      </c>
      <c r="O113">
        <v>0</v>
      </c>
    </row>
    <row r="114" spans="1:20" x14ac:dyDescent="0.35">
      <c r="A114">
        <v>11858</v>
      </c>
      <c r="B114">
        <v>295</v>
      </c>
      <c r="C114">
        <v>1</v>
      </c>
      <c r="D114" t="b">
        <v>0</v>
      </c>
      <c r="E114">
        <v>0</v>
      </c>
      <c r="F114">
        <v>100</v>
      </c>
      <c r="G114" s="5">
        <v>45351.432063194443</v>
      </c>
      <c r="H114" t="b">
        <v>0</v>
      </c>
      <c r="I114" t="b">
        <v>0</v>
      </c>
      <c r="K114" t="b">
        <v>0</v>
      </c>
      <c r="L114" s="5"/>
      <c r="M114" t="b">
        <v>1</v>
      </c>
      <c r="N114" s="5">
        <v>45369.476002199073</v>
      </c>
      <c r="O114">
        <v>0</v>
      </c>
    </row>
    <row r="115" spans="1:20" x14ac:dyDescent="0.35">
      <c r="A115">
        <v>11527</v>
      </c>
      <c r="B115">
        <v>299</v>
      </c>
      <c r="C115">
        <v>1</v>
      </c>
      <c r="D115" t="b">
        <v>0</v>
      </c>
      <c r="E115">
        <v>18</v>
      </c>
      <c r="F115">
        <v>169</v>
      </c>
      <c r="G115" s="5">
        <v>45363.455580868052</v>
      </c>
      <c r="H115" t="b">
        <v>1</v>
      </c>
      <c r="I115" t="b">
        <v>0</v>
      </c>
      <c r="J115" t="s">
        <v>1292</v>
      </c>
      <c r="K115" t="b">
        <v>0</v>
      </c>
      <c r="L115" s="5"/>
      <c r="M115" t="b">
        <v>1</v>
      </c>
      <c r="N115" s="5">
        <v>45369.476003090276</v>
      </c>
      <c r="O115">
        <v>0</v>
      </c>
      <c r="R115" t="s">
        <v>737</v>
      </c>
      <c r="S115" t="s">
        <v>738</v>
      </c>
      <c r="T115" t="s">
        <v>739</v>
      </c>
    </row>
    <row r="116" spans="1:20" x14ac:dyDescent="0.35">
      <c r="A116">
        <v>11551</v>
      </c>
      <c r="B116">
        <v>308</v>
      </c>
      <c r="C116">
        <v>1</v>
      </c>
      <c r="D116" t="b">
        <v>0</v>
      </c>
      <c r="E116">
        <v>0</v>
      </c>
      <c r="F116">
        <v>100</v>
      </c>
      <c r="G116" s="5">
        <v>45364.53621875</v>
      </c>
      <c r="H116" t="b">
        <v>1</v>
      </c>
      <c r="I116" t="b">
        <v>0</v>
      </c>
      <c r="J116" t="s">
        <v>1298</v>
      </c>
      <c r="K116" t="b">
        <v>0</v>
      </c>
      <c r="L116" s="5"/>
      <c r="M116" t="b">
        <v>1</v>
      </c>
      <c r="N116" s="5">
        <v>45369.476004745367</v>
      </c>
      <c r="O116">
        <v>0</v>
      </c>
    </row>
    <row r="117" spans="1:20" x14ac:dyDescent="0.35">
      <c r="A117">
        <v>11552</v>
      </c>
      <c r="B117">
        <v>309</v>
      </c>
      <c r="C117">
        <v>1</v>
      </c>
      <c r="D117" t="b">
        <v>0</v>
      </c>
      <c r="E117">
        <v>0</v>
      </c>
      <c r="F117">
        <v>100</v>
      </c>
      <c r="G117" s="5">
        <v>45356.423876817127</v>
      </c>
      <c r="H117" t="b">
        <v>0</v>
      </c>
      <c r="I117" t="b">
        <v>0</v>
      </c>
      <c r="K117" t="b">
        <v>0</v>
      </c>
      <c r="L117" s="5"/>
      <c r="M117" t="b">
        <v>1</v>
      </c>
      <c r="N117" s="5">
        <v>45369.476004942131</v>
      </c>
      <c r="O117">
        <v>0</v>
      </c>
    </row>
    <row r="118" spans="1:20" x14ac:dyDescent="0.35">
      <c r="A118">
        <v>11633</v>
      </c>
      <c r="B118">
        <v>243</v>
      </c>
      <c r="C118">
        <v>1</v>
      </c>
      <c r="D118" t="b">
        <v>0</v>
      </c>
      <c r="E118">
        <v>0</v>
      </c>
      <c r="F118">
        <v>180</v>
      </c>
      <c r="G118" s="5">
        <v>45358.286785150463</v>
      </c>
      <c r="H118" t="b">
        <v>1</v>
      </c>
      <c r="I118" t="b">
        <v>0</v>
      </c>
      <c r="J118" t="s">
        <v>129</v>
      </c>
      <c r="K118" t="b">
        <v>0</v>
      </c>
      <c r="L118" s="5"/>
      <c r="M118" t="b">
        <v>1</v>
      </c>
      <c r="N118" s="5">
        <v>45369.475994756947</v>
      </c>
      <c r="O118">
        <v>0</v>
      </c>
    </row>
    <row r="119" spans="1:20" x14ac:dyDescent="0.35">
      <c r="A119">
        <v>11706</v>
      </c>
      <c r="B119">
        <v>150</v>
      </c>
      <c r="C119">
        <v>1</v>
      </c>
      <c r="D119" t="b">
        <v>0</v>
      </c>
      <c r="E119">
        <v>5</v>
      </c>
      <c r="F119">
        <v>165</v>
      </c>
      <c r="G119" s="5">
        <v>45358.814256597223</v>
      </c>
      <c r="H119" t="b">
        <v>1</v>
      </c>
      <c r="I119" t="b">
        <v>0</v>
      </c>
      <c r="J119" t="s">
        <v>588</v>
      </c>
      <c r="K119" t="b">
        <v>0</v>
      </c>
      <c r="L119" s="5"/>
      <c r="M119" t="b">
        <v>1</v>
      </c>
      <c r="N119" s="5">
        <v>45369.475985532408</v>
      </c>
      <c r="O119">
        <v>0</v>
      </c>
      <c r="R119" t="s">
        <v>687</v>
      </c>
      <c r="S119" t="s">
        <v>688</v>
      </c>
      <c r="T119" t="s">
        <v>689</v>
      </c>
    </row>
    <row r="120" spans="1:20" x14ac:dyDescent="0.35">
      <c r="A120">
        <v>11716</v>
      </c>
      <c r="B120">
        <v>18</v>
      </c>
      <c r="C120">
        <v>1</v>
      </c>
      <c r="D120" t="b">
        <v>0</v>
      </c>
      <c r="E120">
        <v>0</v>
      </c>
      <c r="F120">
        <v>169</v>
      </c>
      <c r="G120" s="5">
        <v>45362.448150034725</v>
      </c>
      <c r="H120" t="b">
        <v>1</v>
      </c>
      <c r="I120" t="b">
        <v>0</v>
      </c>
      <c r="J120" t="s">
        <v>515</v>
      </c>
      <c r="K120" t="b">
        <v>0</v>
      </c>
      <c r="L120" s="5"/>
      <c r="M120" t="b">
        <v>1</v>
      </c>
      <c r="N120" s="5">
        <v>45369.475971446758</v>
      </c>
      <c r="O120">
        <v>0</v>
      </c>
    </row>
    <row r="121" spans="1:20" x14ac:dyDescent="0.35">
      <c r="A121">
        <v>11753</v>
      </c>
      <c r="B121">
        <v>305</v>
      </c>
      <c r="C121">
        <v>1</v>
      </c>
      <c r="D121" t="b">
        <v>0</v>
      </c>
      <c r="E121">
        <v>0</v>
      </c>
      <c r="F121">
        <v>16</v>
      </c>
      <c r="G121" s="5">
        <v>45363.83419267361</v>
      </c>
      <c r="H121" t="b">
        <v>1</v>
      </c>
      <c r="I121" t="b">
        <v>0</v>
      </c>
      <c r="J121" t="s">
        <v>1310</v>
      </c>
      <c r="K121" t="b">
        <v>0</v>
      </c>
      <c r="L121" s="5"/>
      <c r="M121" t="b">
        <v>1</v>
      </c>
      <c r="N121" s="5">
        <v>45369.476004131946</v>
      </c>
      <c r="O121">
        <v>0</v>
      </c>
    </row>
    <row r="122" spans="1:20" x14ac:dyDescent="0.35">
      <c r="A122">
        <v>11758</v>
      </c>
      <c r="B122">
        <v>204</v>
      </c>
      <c r="C122">
        <v>1</v>
      </c>
      <c r="D122" t="b">
        <v>0</v>
      </c>
      <c r="E122">
        <v>0</v>
      </c>
      <c r="F122">
        <v>142</v>
      </c>
      <c r="G122" s="5">
        <v>45364.483250115743</v>
      </c>
      <c r="H122" t="b">
        <v>1</v>
      </c>
      <c r="I122" t="b">
        <v>0</v>
      </c>
      <c r="J122" t="s">
        <v>467</v>
      </c>
      <c r="K122" t="b">
        <v>0</v>
      </c>
      <c r="L122" s="5"/>
      <c r="M122" t="b">
        <v>1</v>
      </c>
      <c r="N122" s="5">
        <v>45369.475991319443</v>
      </c>
      <c r="O122">
        <v>0</v>
      </c>
    </row>
    <row r="123" spans="1:20" x14ac:dyDescent="0.35">
      <c r="A123">
        <v>11865</v>
      </c>
      <c r="B123">
        <v>104</v>
      </c>
      <c r="C123">
        <v>1</v>
      </c>
      <c r="D123" t="b">
        <v>0</v>
      </c>
      <c r="E123">
        <v>0</v>
      </c>
      <c r="F123">
        <v>155</v>
      </c>
      <c r="G123" s="5">
        <v>45365.637340277775</v>
      </c>
      <c r="H123" t="b">
        <v>1</v>
      </c>
      <c r="I123" t="b">
        <v>0</v>
      </c>
      <c r="J123" t="s">
        <v>281</v>
      </c>
      <c r="K123" t="b">
        <v>0</v>
      </c>
      <c r="L123" s="5"/>
      <c r="M123" t="b">
        <v>1</v>
      </c>
      <c r="N123" s="5">
        <v>45369.475980324074</v>
      </c>
      <c r="O123">
        <v>0</v>
      </c>
    </row>
    <row r="124" spans="1:20" x14ac:dyDescent="0.35">
      <c r="A124">
        <v>11866</v>
      </c>
      <c r="B124">
        <v>59</v>
      </c>
      <c r="C124">
        <v>1</v>
      </c>
      <c r="D124" t="b">
        <v>0</v>
      </c>
      <c r="E124">
        <v>9</v>
      </c>
      <c r="F124">
        <v>180</v>
      </c>
      <c r="G124" s="5">
        <v>45365.639615046297</v>
      </c>
      <c r="H124" t="b">
        <v>1</v>
      </c>
      <c r="I124" t="b">
        <v>0</v>
      </c>
      <c r="J124" t="s">
        <v>581</v>
      </c>
      <c r="K124" t="b">
        <v>0</v>
      </c>
      <c r="L124" s="5"/>
      <c r="M124" t="b">
        <v>1</v>
      </c>
      <c r="N124" s="5">
        <v>45369.475976273148</v>
      </c>
      <c r="O124">
        <v>0</v>
      </c>
      <c r="R124" t="s">
        <v>703</v>
      </c>
      <c r="S124" t="s">
        <v>704</v>
      </c>
      <c r="T124" t="s">
        <v>705</v>
      </c>
    </row>
    <row r="125" spans="1:20" x14ac:dyDescent="0.35">
      <c r="A125">
        <v>11867</v>
      </c>
      <c r="B125">
        <v>274</v>
      </c>
      <c r="C125">
        <v>1</v>
      </c>
      <c r="D125" t="b">
        <v>0</v>
      </c>
      <c r="E125">
        <v>0</v>
      </c>
      <c r="F125">
        <v>187</v>
      </c>
      <c r="G125" s="5">
        <v>45365.644924849534</v>
      </c>
      <c r="H125" t="b">
        <v>1</v>
      </c>
      <c r="I125" t="b">
        <v>0</v>
      </c>
      <c r="J125" t="s">
        <v>484</v>
      </c>
      <c r="K125" t="b">
        <v>0</v>
      </c>
      <c r="L125" s="5"/>
      <c r="M125" t="b">
        <v>1</v>
      </c>
      <c r="N125" s="5">
        <v>45369.475998495371</v>
      </c>
      <c r="O125">
        <v>0</v>
      </c>
    </row>
    <row r="126" spans="1:20" x14ac:dyDescent="0.35">
      <c r="A126">
        <v>11879</v>
      </c>
      <c r="B126">
        <v>120</v>
      </c>
      <c r="C126">
        <v>1</v>
      </c>
      <c r="D126" t="b">
        <v>0</v>
      </c>
      <c r="E126">
        <v>0</v>
      </c>
      <c r="F126">
        <v>164</v>
      </c>
      <c r="G126" s="5">
        <v>45365.761642395832</v>
      </c>
      <c r="H126" t="b">
        <v>1</v>
      </c>
      <c r="I126" t="b">
        <v>0</v>
      </c>
      <c r="J126" t="s">
        <v>600</v>
      </c>
      <c r="K126" t="b">
        <v>0</v>
      </c>
      <c r="L126" s="5"/>
      <c r="M126" t="b">
        <v>1</v>
      </c>
      <c r="N126" s="5">
        <v>45369.475982372685</v>
      </c>
      <c r="O126">
        <v>0</v>
      </c>
    </row>
    <row r="127" spans="1:20" x14ac:dyDescent="0.35">
      <c r="A127">
        <v>11880</v>
      </c>
      <c r="B127">
        <v>105</v>
      </c>
      <c r="C127">
        <v>1</v>
      </c>
      <c r="D127" t="b">
        <v>0</v>
      </c>
      <c r="E127">
        <v>18</v>
      </c>
      <c r="F127">
        <v>150</v>
      </c>
      <c r="G127" s="5">
        <v>45365.765192361112</v>
      </c>
      <c r="H127" t="b">
        <v>1</v>
      </c>
      <c r="I127" t="b">
        <v>0</v>
      </c>
      <c r="J127" t="s">
        <v>179</v>
      </c>
      <c r="K127" t="b">
        <v>0</v>
      </c>
      <c r="L127" s="5"/>
      <c r="M127" t="b">
        <v>1</v>
      </c>
      <c r="N127" s="5">
        <v>45369.475980474534</v>
      </c>
      <c r="O127">
        <v>0</v>
      </c>
      <c r="R127" t="s">
        <v>737</v>
      </c>
      <c r="S127" t="s">
        <v>738</v>
      </c>
      <c r="T127" t="s">
        <v>739</v>
      </c>
    </row>
    <row r="128" spans="1:20" x14ac:dyDescent="0.35">
      <c r="A128">
        <v>11523</v>
      </c>
      <c r="B128">
        <v>46</v>
      </c>
      <c r="C128">
        <v>1</v>
      </c>
      <c r="D128" t="b">
        <v>0</v>
      </c>
      <c r="E128">
        <v>0</v>
      </c>
      <c r="F128">
        <v>169</v>
      </c>
      <c r="G128" s="5">
        <v>45364.534909988426</v>
      </c>
      <c r="H128" t="b">
        <v>1</v>
      </c>
      <c r="I128" t="b">
        <v>0</v>
      </c>
      <c r="J128" t="s">
        <v>597</v>
      </c>
      <c r="K128" t="b">
        <v>0</v>
      </c>
      <c r="L128" s="5"/>
      <c r="M128" t="b">
        <v>1</v>
      </c>
      <c r="N128" s="5">
        <v>45369.475974884263</v>
      </c>
      <c r="O128">
        <v>0</v>
      </c>
    </row>
    <row r="129" spans="1:20" x14ac:dyDescent="0.35">
      <c r="A129">
        <v>11600</v>
      </c>
      <c r="B129">
        <v>294</v>
      </c>
      <c r="C129">
        <v>1</v>
      </c>
      <c r="D129" t="b">
        <v>0</v>
      </c>
      <c r="E129">
        <v>0</v>
      </c>
      <c r="F129">
        <v>100</v>
      </c>
      <c r="G129" s="5">
        <v>45364.6910559838</v>
      </c>
      <c r="H129" t="b">
        <v>1</v>
      </c>
      <c r="I129" t="b">
        <v>0</v>
      </c>
      <c r="J129" t="s">
        <v>1280</v>
      </c>
      <c r="K129" t="b">
        <v>0</v>
      </c>
      <c r="L129" s="5"/>
      <c r="M129" t="b">
        <v>1</v>
      </c>
      <c r="N129" s="5">
        <v>45369.476001967596</v>
      </c>
      <c r="O129">
        <v>0</v>
      </c>
    </row>
    <row r="130" spans="1:20" x14ac:dyDescent="0.35">
      <c r="A130">
        <v>11601</v>
      </c>
      <c r="B130">
        <v>300</v>
      </c>
      <c r="C130">
        <v>1</v>
      </c>
      <c r="D130" t="b">
        <v>0</v>
      </c>
      <c r="E130">
        <v>0</v>
      </c>
      <c r="F130">
        <v>80</v>
      </c>
      <c r="G130" s="5">
        <v>45357.772824074076</v>
      </c>
      <c r="H130" t="b">
        <v>1</v>
      </c>
      <c r="I130" t="b">
        <v>0</v>
      </c>
      <c r="J130" t="s">
        <v>476</v>
      </c>
      <c r="K130" t="b">
        <v>0</v>
      </c>
      <c r="L130" s="5"/>
      <c r="M130" t="b">
        <v>1</v>
      </c>
      <c r="N130" s="5">
        <v>45369.476003275464</v>
      </c>
      <c r="O130">
        <v>0</v>
      </c>
    </row>
    <row r="131" spans="1:20" x14ac:dyDescent="0.35">
      <c r="A131">
        <v>11707</v>
      </c>
      <c r="B131">
        <v>40</v>
      </c>
      <c r="C131">
        <v>1</v>
      </c>
      <c r="D131" t="b">
        <v>0</v>
      </c>
      <c r="E131">
        <v>8</v>
      </c>
      <c r="F131">
        <v>168</v>
      </c>
      <c r="G131" s="5">
        <v>45364.826285648145</v>
      </c>
      <c r="H131" t="b">
        <v>1</v>
      </c>
      <c r="I131" t="b">
        <v>0</v>
      </c>
      <c r="J131" t="s">
        <v>108</v>
      </c>
      <c r="K131" t="b">
        <v>0</v>
      </c>
      <c r="L131" s="5"/>
      <c r="M131" t="b">
        <v>1</v>
      </c>
      <c r="N131" s="5">
        <v>45369.475974270834</v>
      </c>
      <c r="O131">
        <v>0</v>
      </c>
      <c r="R131" t="s">
        <v>699</v>
      </c>
      <c r="S131" t="s">
        <v>700</v>
      </c>
      <c r="T131" t="s">
        <v>701</v>
      </c>
    </row>
    <row r="132" spans="1:20" x14ac:dyDescent="0.35">
      <c r="A132">
        <v>11789</v>
      </c>
      <c r="B132">
        <v>124</v>
      </c>
      <c r="C132">
        <v>1</v>
      </c>
      <c r="D132" t="b">
        <v>0</v>
      </c>
      <c r="E132">
        <v>0</v>
      </c>
      <c r="F132">
        <v>174</v>
      </c>
      <c r="G132" s="5">
        <v>45364.556449502314</v>
      </c>
      <c r="H132" t="b">
        <v>1</v>
      </c>
      <c r="I132" t="b">
        <v>0</v>
      </c>
      <c r="J132" t="s">
        <v>517</v>
      </c>
      <c r="K132" t="b">
        <v>0</v>
      </c>
      <c r="L132" s="5"/>
      <c r="M132" t="b">
        <v>1</v>
      </c>
      <c r="N132" s="5">
        <v>45369.475983020835</v>
      </c>
      <c r="O132">
        <v>0</v>
      </c>
    </row>
    <row r="133" spans="1:20" x14ac:dyDescent="0.35">
      <c r="A133">
        <v>11790</v>
      </c>
      <c r="B133">
        <v>174</v>
      </c>
      <c r="C133">
        <v>1</v>
      </c>
      <c r="D133" t="b">
        <v>0</v>
      </c>
      <c r="E133">
        <v>0</v>
      </c>
      <c r="F133">
        <v>165</v>
      </c>
      <c r="G133" s="5">
        <v>45364.612402314815</v>
      </c>
      <c r="H133" t="b">
        <v>1</v>
      </c>
      <c r="I133" t="b">
        <v>0</v>
      </c>
      <c r="J133" t="s">
        <v>300</v>
      </c>
      <c r="K133" t="b">
        <v>0</v>
      </c>
      <c r="L133" s="5"/>
      <c r="M133" t="b">
        <v>1</v>
      </c>
      <c r="N133" s="5">
        <v>45369.475988078702</v>
      </c>
      <c r="O133">
        <v>0</v>
      </c>
    </row>
    <row r="134" spans="1:20" x14ac:dyDescent="0.35">
      <c r="A134">
        <v>11791</v>
      </c>
      <c r="B134">
        <v>32</v>
      </c>
      <c r="C134">
        <v>1</v>
      </c>
      <c r="D134" t="b">
        <v>0</v>
      </c>
      <c r="E134">
        <v>0</v>
      </c>
      <c r="F134">
        <v>167</v>
      </c>
      <c r="G134" s="5">
        <v>45364.564420601855</v>
      </c>
      <c r="H134" t="b">
        <v>1</v>
      </c>
      <c r="I134" t="b">
        <v>0</v>
      </c>
      <c r="J134" t="s">
        <v>540</v>
      </c>
      <c r="K134" t="b">
        <v>0</v>
      </c>
      <c r="L134" s="5"/>
      <c r="M134" t="b">
        <v>1</v>
      </c>
      <c r="N134" s="5">
        <v>45369.475973113425</v>
      </c>
      <c r="O134">
        <v>0</v>
      </c>
    </row>
    <row r="135" spans="1:20" x14ac:dyDescent="0.35">
      <c r="A135">
        <v>11802</v>
      </c>
      <c r="B135">
        <v>212</v>
      </c>
      <c r="C135">
        <v>1</v>
      </c>
      <c r="D135" t="b">
        <v>0</v>
      </c>
      <c r="E135">
        <v>0</v>
      </c>
      <c r="F135">
        <v>125</v>
      </c>
      <c r="G135" s="5">
        <v>45364.749453553239</v>
      </c>
      <c r="H135" t="b">
        <v>1</v>
      </c>
      <c r="I135" t="b">
        <v>0</v>
      </c>
      <c r="J135" t="s">
        <v>393</v>
      </c>
      <c r="K135" t="b">
        <v>0</v>
      </c>
      <c r="L135" s="5"/>
      <c r="M135" t="b">
        <v>1</v>
      </c>
      <c r="N135" s="5">
        <v>45369.475991932872</v>
      </c>
      <c r="O135">
        <v>0</v>
      </c>
    </row>
    <row r="136" spans="1:20" x14ac:dyDescent="0.35">
      <c r="A136">
        <v>11824</v>
      </c>
      <c r="B136">
        <v>175</v>
      </c>
      <c r="C136">
        <v>1</v>
      </c>
      <c r="D136" t="b">
        <v>0</v>
      </c>
      <c r="E136">
        <v>0</v>
      </c>
      <c r="F136">
        <v>145</v>
      </c>
      <c r="G136" s="5">
        <v>45365.375688159722</v>
      </c>
      <c r="H136" t="b">
        <v>1</v>
      </c>
      <c r="I136" t="b">
        <v>0</v>
      </c>
      <c r="J136" t="s">
        <v>576</v>
      </c>
      <c r="K136" t="b">
        <v>0</v>
      </c>
      <c r="L136" s="5"/>
      <c r="M136" t="b">
        <v>1</v>
      </c>
      <c r="N136" s="5">
        <v>45369.475988275466</v>
      </c>
      <c r="O136">
        <v>0</v>
      </c>
    </row>
    <row r="137" spans="1:20" x14ac:dyDescent="0.35">
      <c r="A137">
        <v>11825</v>
      </c>
      <c r="B137">
        <v>96</v>
      </c>
      <c r="C137">
        <v>1</v>
      </c>
      <c r="D137" t="b">
        <v>0</v>
      </c>
      <c r="E137">
        <v>0</v>
      </c>
      <c r="F137">
        <v>191</v>
      </c>
      <c r="G137" s="5">
        <v>45365.389398530089</v>
      </c>
      <c r="H137" t="b">
        <v>1</v>
      </c>
      <c r="I137" t="b">
        <v>0</v>
      </c>
      <c r="J137" t="s">
        <v>296</v>
      </c>
      <c r="K137" t="b">
        <v>0</v>
      </c>
      <c r="L137" s="5"/>
      <c r="M137" t="b">
        <v>1</v>
      </c>
      <c r="N137" s="5">
        <v>45369.475979201387</v>
      </c>
      <c r="O137">
        <v>0</v>
      </c>
    </row>
    <row r="138" spans="1:20" x14ac:dyDescent="0.35">
      <c r="A138">
        <v>11832</v>
      </c>
      <c r="B138">
        <v>38</v>
      </c>
      <c r="C138">
        <v>1</v>
      </c>
      <c r="D138" t="b">
        <v>0</v>
      </c>
      <c r="E138">
        <v>0</v>
      </c>
      <c r="F138">
        <v>156</v>
      </c>
      <c r="G138" s="5">
        <v>45365.428370833331</v>
      </c>
      <c r="H138" t="b">
        <v>1</v>
      </c>
      <c r="I138" t="b">
        <v>0</v>
      </c>
      <c r="J138" t="s">
        <v>117</v>
      </c>
      <c r="K138" t="b">
        <v>0</v>
      </c>
      <c r="L138" s="5"/>
      <c r="M138" t="b">
        <v>1</v>
      </c>
      <c r="N138" s="5">
        <v>45369.475973877314</v>
      </c>
      <c r="O138">
        <v>0</v>
      </c>
    </row>
    <row r="139" spans="1:20" x14ac:dyDescent="0.35">
      <c r="A139">
        <v>11833</v>
      </c>
      <c r="B139">
        <v>230</v>
      </c>
      <c r="C139">
        <v>1</v>
      </c>
      <c r="D139" t="b">
        <v>0</v>
      </c>
      <c r="E139">
        <v>0</v>
      </c>
      <c r="F139">
        <v>174</v>
      </c>
      <c r="G139" s="5">
        <v>45365.616696990743</v>
      </c>
      <c r="H139" t="b">
        <v>1</v>
      </c>
      <c r="I139" t="b">
        <v>0</v>
      </c>
      <c r="J139" t="s">
        <v>606</v>
      </c>
      <c r="K139" t="b">
        <v>0</v>
      </c>
      <c r="L139" s="5"/>
      <c r="M139" t="b">
        <v>1</v>
      </c>
      <c r="N139" s="5">
        <v>45369.475993483793</v>
      </c>
      <c r="O139">
        <v>0</v>
      </c>
    </row>
    <row r="140" spans="1:20" x14ac:dyDescent="0.35">
      <c r="A140">
        <v>11835</v>
      </c>
      <c r="B140">
        <v>23</v>
      </c>
      <c r="C140">
        <v>1</v>
      </c>
      <c r="D140" t="b">
        <v>0</v>
      </c>
      <c r="E140">
        <v>0</v>
      </c>
      <c r="F140">
        <v>110</v>
      </c>
      <c r="G140" s="5">
        <v>45365.433221446758</v>
      </c>
      <c r="H140" t="b">
        <v>1</v>
      </c>
      <c r="I140" t="b">
        <v>0</v>
      </c>
      <c r="J140" t="s">
        <v>495</v>
      </c>
      <c r="K140" t="b">
        <v>0</v>
      </c>
      <c r="L140" s="5"/>
      <c r="M140" t="b">
        <v>1</v>
      </c>
      <c r="N140" s="5">
        <v>45369.475972025466</v>
      </c>
      <c r="O140">
        <v>0</v>
      </c>
    </row>
    <row r="141" spans="1:20" x14ac:dyDescent="0.35">
      <c r="A141">
        <v>11836</v>
      </c>
      <c r="B141">
        <v>227</v>
      </c>
      <c r="C141">
        <v>1</v>
      </c>
      <c r="D141" t="b">
        <v>0</v>
      </c>
      <c r="E141">
        <v>2</v>
      </c>
      <c r="F141">
        <v>156</v>
      </c>
      <c r="G141" s="5">
        <v>45365.441596990742</v>
      </c>
      <c r="H141" t="b">
        <v>1</v>
      </c>
      <c r="I141" t="b">
        <v>0</v>
      </c>
      <c r="J141" t="s">
        <v>1302</v>
      </c>
      <c r="K141" t="b">
        <v>0</v>
      </c>
      <c r="L141" s="5"/>
      <c r="M141" t="b">
        <v>1</v>
      </c>
      <c r="N141" s="5">
        <v>45369.475993136577</v>
      </c>
      <c r="O141">
        <v>0</v>
      </c>
      <c r="R141" t="s">
        <v>675</v>
      </c>
      <c r="S141" t="s">
        <v>676</v>
      </c>
      <c r="T141" t="s">
        <v>677</v>
      </c>
    </row>
    <row r="142" spans="1:20" x14ac:dyDescent="0.35">
      <c r="A142">
        <v>11837</v>
      </c>
      <c r="B142">
        <v>119</v>
      </c>
      <c r="C142">
        <v>1</v>
      </c>
      <c r="D142" t="b">
        <v>0</v>
      </c>
      <c r="E142">
        <v>0</v>
      </c>
      <c r="F142">
        <v>186</v>
      </c>
      <c r="G142" s="5">
        <v>45365.445045914355</v>
      </c>
      <c r="H142" t="b">
        <v>1</v>
      </c>
      <c r="I142" t="b">
        <v>0</v>
      </c>
      <c r="J142" t="s">
        <v>338</v>
      </c>
      <c r="K142" t="b">
        <v>0</v>
      </c>
      <c r="L142" s="5"/>
      <c r="M142" t="b">
        <v>1</v>
      </c>
      <c r="N142" s="5">
        <v>45369.47598221065</v>
      </c>
      <c r="O142">
        <v>0</v>
      </c>
    </row>
    <row r="143" spans="1:20" x14ac:dyDescent="0.35">
      <c r="A143">
        <v>11838</v>
      </c>
      <c r="B143">
        <v>69</v>
      </c>
      <c r="C143">
        <v>1</v>
      </c>
      <c r="D143" t="b">
        <v>0</v>
      </c>
      <c r="E143">
        <v>0</v>
      </c>
      <c r="F143">
        <v>197</v>
      </c>
      <c r="G143" s="5">
        <v>45365.449073761571</v>
      </c>
      <c r="H143" t="b">
        <v>1</v>
      </c>
      <c r="I143" t="b">
        <v>0</v>
      </c>
      <c r="J143" t="s">
        <v>397</v>
      </c>
      <c r="K143" t="b">
        <v>0</v>
      </c>
      <c r="L143" s="5"/>
      <c r="M143" t="b">
        <v>1</v>
      </c>
      <c r="N143" s="5">
        <v>45369.475977430557</v>
      </c>
      <c r="O143">
        <v>0</v>
      </c>
    </row>
    <row r="144" spans="1:20" x14ac:dyDescent="0.35">
      <c r="A144">
        <v>11868</v>
      </c>
      <c r="B144">
        <v>245</v>
      </c>
      <c r="C144">
        <v>1</v>
      </c>
      <c r="D144" t="b">
        <v>0</v>
      </c>
      <c r="E144">
        <v>0</v>
      </c>
      <c r="F144">
        <v>133</v>
      </c>
      <c r="G144" s="5">
        <v>45365.662861076387</v>
      </c>
      <c r="H144" t="b">
        <v>1</v>
      </c>
      <c r="I144" t="b">
        <v>0</v>
      </c>
      <c r="J144" t="s">
        <v>237</v>
      </c>
      <c r="K144" t="b">
        <v>0</v>
      </c>
      <c r="L144" s="5"/>
      <c r="M144" t="b">
        <v>1</v>
      </c>
      <c r="N144" s="5">
        <v>45369.475995138891</v>
      </c>
      <c r="O144">
        <v>0</v>
      </c>
    </row>
    <row r="145" spans="1:20" x14ac:dyDescent="0.35">
      <c r="A145">
        <v>11870</v>
      </c>
      <c r="B145">
        <v>188</v>
      </c>
      <c r="C145">
        <v>1</v>
      </c>
      <c r="D145" t="b">
        <v>0</v>
      </c>
      <c r="E145">
        <v>0</v>
      </c>
      <c r="F145">
        <v>164</v>
      </c>
      <c r="G145" s="5">
        <v>45365.681214351855</v>
      </c>
      <c r="H145" t="b">
        <v>1</v>
      </c>
      <c r="I145" t="b">
        <v>0</v>
      </c>
      <c r="J145" t="s">
        <v>139</v>
      </c>
      <c r="K145" t="b">
        <v>0</v>
      </c>
      <c r="L145" s="5"/>
      <c r="M145" t="b">
        <v>1</v>
      </c>
      <c r="N145" s="5">
        <v>45369.475989351849</v>
      </c>
      <c r="O145">
        <v>0</v>
      </c>
    </row>
    <row r="146" spans="1:20" x14ac:dyDescent="0.35">
      <c r="A146">
        <v>11871</v>
      </c>
      <c r="B146">
        <v>160</v>
      </c>
      <c r="C146">
        <v>1</v>
      </c>
      <c r="D146" t="b">
        <v>0</v>
      </c>
      <c r="E146">
        <v>0</v>
      </c>
      <c r="F146">
        <v>161</v>
      </c>
      <c r="G146" s="5">
        <v>45365.687964317127</v>
      </c>
      <c r="H146" t="b">
        <v>1</v>
      </c>
      <c r="I146" t="b">
        <v>0</v>
      </c>
      <c r="J146" t="s">
        <v>353</v>
      </c>
      <c r="K146" t="b">
        <v>0</v>
      </c>
      <c r="L146" s="5"/>
      <c r="M146" t="b">
        <v>1</v>
      </c>
      <c r="N146" s="5">
        <v>45369.475986574071</v>
      </c>
      <c r="O146">
        <v>0</v>
      </c>
    </row>
    <row r="147" spans="1:20" x14ac:dyDescent="0.35">
      <c r="A147">
        <v>11873</v>
      </c>
      <c r="B147">
        <v>13</v>
      </c>
      <c r="C147">
        <v>1</v>
      </c>
      <c r="D147" t="b">
        <v>0</v>
      </c>
      <c r="E147">
        <v>0</v>
      </c>
      <c r="F147">
        <v>165</v>
      </c>
      <c r="G147" s="5">
        <v>45365.698686493059</v>
      </c>
      <c r="H147" t="b">
        <v>1</v>
      </c>
      <c r="I147" t="b">
        <v>0</v>
      </c>
      <c r="J147" t="s">
        <v>325</v>
      </c>
      <c r="K147" t="b">
        <v>0</v>
      </c>
      <c r="L147" s="5"/>
      <c r="M147" t="b">
        <v>1</v>
      </c>
      <c r="N147" s="5">
        <v>45369.475970949075</v>
      </c>
      <c r="O147">
        <v>0</v>
      </c>
    </row>
    <row r="148" spans="1:20" x14ac:dyDescent="0.35">
      <c r="A148">
        <v>11541</v>
      </c>
      <c r="B148">
        <v>21</v>
      </c>
      <c r="C148">
        <v>1</v>
      </c>
      <c r="D148" t="b">
        <v>0</v>
      </c>
      <c r="E148">
        <v>0</v>
      </c>
      <c r="F148">
        <v>179</v>
      </c>
      <c r="G148" s="5">
        <v>45365.639515243056</v>
      </c>
      <c r="H148" t="b">
        <v>1</v>
      </c>
      <c r="I148" t="b">
        <v>0</v>
      </c>
      <c r="J148" t="s">
        <v>579</v>
      </c>
      <c r="K148" t="b">
        <v>0</v>
      </c>
      <c r="L148" s="5"/>
      <c r="M148" t="b">
        <v>1</v>
      </c>
      <c r="N148" s="5">
        <v>45369.475971608794</v>
      </c>
      <c r="O148">
        <v>0</v>
      </c>
    </row>
    <row r="149" spans="1:20" x14ac:dyDescent="0.35">
      <c r="A149">
        <v>11571</v>
      </c>
      <c r="B149">
        <v>307</v>
      </c>
      <c r="C149">
        <v>1</v>
      </c>
      <c r="D149" t="b">
        <v>0</v>
      </c>
      <c r="E149">
        <v>0</v>
      </c>
      <c r="F149">
        <v>146</v>
      </c>
      <c r="G149" s="5">
        <v>45365.729102511577</v>
      </c>
      <c r="H149" t="b">
        <v>1</v>
      </c>
      <c r="I149" t="b">
        <v>0</v>
      </c>
      <c r="J149" t="s">
        <v>1284</v>
      </c>
      <c r="K149" t="b">
        <v>0</v>
      </c>
      <c r="L149" s="5"/>
      <c r="M149" t="b">
        <v>1</v>
      </c>
      <c r="N149" s="5">
        <v>45369.47600451389</v>
      </c>
      <c r="O149">
        <v>0</v>
      </c>
    </row>
    <row r="150" spans="1:20" x14ac:dyDescent="0.35">
      <c r="A150">
        <v>11678</v>
      </c>
      <c r="B150">
        <v>99</v>
      </c>
      <c r="C150">
        <v>1</v>
      </c>
      <c r="D150" t="b">
        <v>0</v>
      </c>
      <c r="E150">
        <v>9</v>
      </c>
      <c r="F150">
        <v>186</v>
      </c>
      <c r="G150" s="5">
        <v>45365.530907719905</v>
      </c>
      <c r="H150" t="b">
        <v>1</v>
      </c>
      <c r="I150" t="b">
        <v>0</v>
      </c>
      <c r="J150" t="s">
        <v>472</v>
      </c>
      <c r="K150" t="b">
        <v>0</v>
      </c>
      <c r="L150" s="5"/>
      <c r="M150" t="b">
        <v>1</v>
      </c>
      <c r="N150" s="5">
        <v>45369.475979780094</v>
      </c>
      <c r="O150">
        <v>0</v>
      </c>
      <c r="R150" t="s">
        <v>703</v>
      </c>
      <c r="S150" t="s">
        <v>704</v>
      </c>
      <c r="T150" t="s">
        <v>705</v>
      </c>
    </row>
    <row r="151" spans="1:20" x14ac:dyDescent="0.35">
      <c r="A151">
        <v>11803</v>
      </c>
      <c r="B151">
        <v>144</v>
      </c>
      <c r="C151">
        <v>1</v>
      </c>
      <c r="D151" t="b">
        <v>0</v>
      </c>
      <c r="E151">
        <v>0</v>
      </c>
      <c r="F151">
        <v>151</v>
      </c>
      <c r="G151" s="5">
        <v>45364.765261261571</v>
      </c>
      <c r="H151" t="b">
        <v>1</v>
      </c>
      <c r="I151" t="b">
        <v>0</v>
      </c>
      <c r="J151" t="s">
        <v>321</v>
      </c>
      <c r="K151" t="b">
        <v>0</v>
      </c>
      <c r="L151" s="5"/>
      <c r="M151" t="b">
        <v>1</v>
      </c>
      <c r="N151" s="5">
        <v>45369.475984456018</v>
      </c>
      <c r="O151">
        <v>0</v>
      </c>
    </row>
    <row r="152" spans="1:20" x14ac:dyDescent="0.35">
      <c r="A152">
        <v>11811</v>
      </c>
      <c r="B152">
        <v>60</v>
      </c>
      <c r="C152">
        <v>1</v>
      </c>
      <c r="D152" t="b">
        <v>0</v>
      </c>
      <c r="E152">
        <v>0</v>
      </c>
      <c r="F152">
        <v>134</v>
      </c>
      <c r="G152" s="5">
        <v>45364.838346145836</v>
      </c>
      <c r="H152" t="b">
        <v>1</v>
      </c>
      <c r="I152" t="b">
        <v>0</v>
      </c>
      <c r="J152" t="s">
        <v>408</v>
      </c>
      <c r="K152" t="b">
        <v>0</v>
      </c>
      <c r="L152" s="5"/>
      <c r="M152" t="b">
        <v>1</v>
      </c>
      <c r="N152" s="5">
        <v>45369.475976423608</v>
      </c>
      <c r="O152">
        <v>0</v>
      </c>
    </row>
    <row r="153" spans="1:20" x14ac:dyDescent="0.35">
      <c r="A153">
        <v>11815</v>
      </c>
      <c r="B153">
        <v>169</v>
      </c>
      <c r="C153">
        <v>1</v>
      </c>
      <c r="D153" t="b">
        <v>0</v>
      </c>
      <c r="E153">
        <v>0</v>
      </c>
      <c r="F153">
        <v>189</v>
      </c>
      <c r="G153" s="5">
        <v>45364.892162581018</v>
      </c>
      <c r="H153" t="b">
        <v>1</v>
      </c>
      <c r="I153" t="b">
        <v>0</v>
      </c>
      <c r="J153" t="s">
        <v>195</v>
      </c>
      <c r="K153" t="b">
        <v>0</v>
      </c>
      <c r="L153" s="5"/>
      <c r="M153" t="b">
        <v>1</v>
      </c>
      <c r="N153" s="5">
        <v>45369.475987303238</v>
      </c>
      <c r="O153">
        <v>0</v>
      </c>
    </row>
    <row r="154" spans="1:20" x14ac:dyDescent="0.35">
      <c r="A154">
        <v>11881</v>
      </c>
      <c r="B154">
        <v>72</v>
      </c>
      <c r="C154">
        <v>1</v>
      </c>
      <c r="D154" t="b">
        <v>0</v>
      </c>
      <c r="E154">
        <v>0</v>
      </c>
      <c r="F154">
        <v>164</v>
      </c>
      <c r="G154" s="5">
        <v>45365.771058831022</v>
      </c>
      <c r="H154" t="b">
        <v>1</v>
      </c>
      <c r="I154" t="b">
        <v>0</v>
      </c>
      <c r="J154" t="s">
        <v>436</v>
      </c>
      <c r="K154" t="b">
        <v>0</v>
      </c>
      <c r="L154" s="5"/>
      <c r="M154" t="b">
        <v>1</v>
      </c>
      <c r="N154" s="5">
        <v>45369.475977581016</v>
      </c>
      <c r="O154">
        <v>0</v>
      </c>
    </row>
    <row r="155" spans="1:20" x14ac:dyDescent="0.35">
      <c r="A155">
        <v>11613</v>
      </c>
      <c r="B155">
        <v>283</v>
      </c>
      <c r="C155">
        <v>1</v>
      </c>
      <c r="D155" t="b">
        <v>0</v>
      </c>
      <c r="E155">
        <v>0</v>
      </c>
      <c r="F155">
        <v>150</v>
      </c>
      <c r="G155" s="5">
        <v>45357.816919872683</v>
      </c>
      <c r="H155" t="b">
        <v>1</v>
      </c>
      <c r="I155" t="b">
        <v>0</v>
      </c>
      <c r="J155" t="s">
        <v>187</v>
      </c>
      <c r="K155" t="b">
        <v>0</v>
      </c>
      <c r="L155" s="5"/>
      <c r="M155" t="b">
        <v>1</v>
      </c>
      <c r="N155" s="5">
        <v>45369.476000034723</v>
      </c>
      <c r="O155">
        <v>0</v>
      </c>
    </row>
    <row r="156" spans="1:20" x14ac:dyDescent="0.35">
      <c r="A156">
        <v>11614</v>
      </c>
      <c r="B156">
        <v>62</v>
      </c>
      <c r="C156">
        <v>1</v>
      </c>
      <c r="D156" t="b">
        <v>0</v>
      </c>
      <c r="E156">
        <v>0</v>
      </c>
      <c r="F156">
        <v>133</v>
      </c>
      <c r="G156" s="5">
        <v>45357.825132175923</v>
      </c>
      <c r="H156" t="b">
        <v>1</v>
      </c>
      <c r="I156" t="b">
        <v>0</v>
      </c>
      <c r="J156" t="s">
        <v>199</v>
      </c>
      <c r="K156" t="b">
        <v>0</v>
      </c>
      <c r="L156" s="5"/>
      <c r="M156" t="b">
        <v>1</v>
      </c>
      <c r="N156" s="5">
        <v>45369.47597673611</v>
      </c>
      <c r="O156">
        <v>0</v>
      </c>
    </row>
    <row r="157" spans="1:20" x14ac:dyDescent="0.35">
      <c r="A157">
        <v>11617</v>
      </c>
      <c r="B157">
        <v>278</v>
      </c>
      <c r="C157">
        <v>1</v>
      </c>
      <c r="D157" t="b">
        <v>0</v>
      </c>
      <c r="E157">
        <v>0</v>
      </c>
      <c r="F157">
        <v>100</v>
      </c>
      <c r="G157" s="5">
        <v>45365.724938460648</v>
      </c>
      <c r="H157" t="b">
        <v>1</v>
      </c>
      <c r="I157" t="b">
        <v>0</v>
      </c>
      <c r="J157" t="s">
        <v>175</v>
      </c>
      <c r="K157" t="b">
        <v>0</v>
      </c>
      <c r="L157" s="5"/>
      <c r="M157" t="b">
        <v>1</v>
      </c>
      <c r="N157" s="5">
        <v>45369.475999571761</v>
      </c>
      <c r="O157">
        <v>0</v>
      </c>
    </row>
    <row r="158" spans="1:20" x14ac:dyDescent="0.35">
      <c r="A158">
        <v>11619</v>
      </c>
      <c r="B158">
        <v>67</v>
      </c>
      <c r="C158">
        <v>1</v>
      </c>
      <c r="D158" t="b">
        <v>0</v>
      </c>
      <c r="E158">
        <v>0</v>
      </c>
      <c r="F158">
        <v>100</v>
      </c>
      <c r="G158" s="5">
        <v>45357.848772025463</v>
      </c>
      <c r="H158" t="b">
        <v>0</v>
      </c>
      <c r="I158" t="b">
        <v>0</v>
      </c>
      <c r="K158" t="b">
        <v>0</v>
      </c>
      <c r="L158" s="5"/>
      <c r="M158" t="b">
        <v>1</v>
      </c>
      <c r="N158" s="5">
        <v>45369.47597728009</v>
      </c>
      <c r="O158">
        <v>0</v>
      </c>
    </row>
    <row r="159" spans="1:20" x14ac:dyDescent="0.35">
      <c r="A159">
        <v>11812</v>
      </c>
      <c r="B159">
        <v>165</v>
      </c>
      <c r="C159">
        <v>1</v>
      </c>
      <c r="D159" t="b">
        <v>0</v>
      </c>
      <c r="E159">
        <v>0</v>
      </c>
      <c r="F159">
        <v>157</v>
      </c>
      <c r="G159" s="5">
        <v>45364.851428321759</v>
      </c>
      <c r="H159" t="b">
        <v>1</v>
      </c>
      <c r="I159" t="b">
        <v>0</v>
      </c>
      <c r="J159" t="s">
        <v>555</v>
      </c>
      <c r="K159" t="b">
        <v>0</v>
      </c>
      <c r="L159" s="5"/>
      <c r="M159" t="b">
        <v>1</v>
      </c>
      <c r="N159" s="5">
        <v>45369.475986770834</v>
      </c>
      <c r="O159">
        <v>0</v>
      </c>
    </row>
    <row r="160" spans="1:20" x14ac:dyDescent="0.35">
      <c r="A160">
        <v>11813</v>
      </c>
      <c r="B160">
        <v>49</v>
      </c>
      <c r="C160">
        <v>1</v>
      </c>
      <c r="D160" t="b">
        <v>0</v>
      </c>
      <c r="E160">
        <v>2</v>
      </c>
      <c r="F160">
        <v>171</v>
      </c>
      <c r="G160" s="5">
        <v>45364.857186655092</v>
      </c>
      <c r="H160" t="b">
        <v>1</v>
      </c>
      <c r="I160" t="b">
        <v>0</v>
      </c>
      <c r="J160" t="s">
        <v>537</v>
      </c>
      <c r="K160" t="b">
        <v>0</v>
      </c>
      <c r="L160" s="5"/>
      <c r="M160" t="b">
        <v>1</v>
      </c>
      <c r="N160" s="5">
        <v>45369.475975266207</v>
      </c>
      <c r="O160">
        <v>0</v>
      </c>
      <c r="R160" t="s">
        <v>675</v>
      </c>
      <c r="S160" t="s">
        <v>676</v>
      </c>
      <c r="T160" t="s">
        <v>677</v>
      </c>
    </row>
    <row r="161" spans="1:20" x14ac:dyDescent="0.35">
      <c r="A161">
        <v>11829</v>
      </c>
      <c r="B161">
        <v>48</v>
      </c>
      <c r="C161">
        <v>1</v>
      </c>
      <c r="D161" t="b">
        <v>0</v>
      </c>
      <c r="E161">
        <v>7</v>
      </c>
      <c r="F161">
        <v>150</v>
      </c>
      <c r="G161" s="5">
        <v>45365.424738738424</v>
      </c>
      <c r="H161" t="b">
        <v>1</v>
      </c>
      <c r="I161" t="b">
        <v>0</v>
      </c>
      <c r="J161" t="s">
        <v>405</v>
      </c>
      <c r="K161" t="b">
        <v>0</v>
      </c>
      <c r="L161" s="5"/>
      <c r="M161" t="b">
        <v>1</v>
      </c>
      <c r="N161" s="5">
        <v>45369.475975034722</v>
      </c>
      <c r="O161">
        <v>0</v>
      </c>
      <c r="R161" t="s">
        <v>695</v>
      </c>
      <c r="S161" t="s">
        <v>696</v>
      </c>
      <c r="T161" t="s">
        <v>697</v>
      </c>
    </row>
    <row r="162" spans="1:20" x14ac:dyDescent="0.35">
      <c r="A162">
        <v>11830</v>
      </c>
      <c r="B162">
        <v>27</v>
      </c>
      <c r="C162">
        <v>1</v>
      </c>
      <c r="D162" t="b">
        <v>0</v>
      </c>
      <c r="E162">
        <v>0</v>
      </c>
      <c r="F162">
        <v>136</v>
      </c>
      <c r="G162" s="5">
        <v>45365.424290706018</v>
      </c>
      <c r="H162" t="b">
        <v>1</v>
      </c>
      <c r="I162" t="b">
        <v>0</v>
      </c>
      <c r="J162" t="s">
        <v>164</v>
      </c>
      <c r="K162" t="b">
        <v>0</v>
      </c>
      <c r="L162" s="5"/>
      <c r="M162" t="b">
        <v>1</v>
      </c>
      <c r="N162" s="5">
        <v>45369.475972604167</v>
      </c>
      <c r="O162">
        <v>0</v>
      </c>
    </row>
    <row r="163" spans="1:20" x14ac:dyDescent="0.35">
      <c r="A163">
        <v>11843</v>
      </c>
      <c r="B163">
        <v>36</v>
      </c>
      <c r="C163">
        <v>1</v>
      </c>
      <c r="D163" t="b">
        <v>0</v>
      </c>
      <c r="E163">
        <v>0</v>
      </c>
      <c r="F163">
        <v>99</v>
      </c>
      <c r="G163" s="5">
        <v>45365.515439814815</v>
      </c>
      <c r="H163" t="b">
        <v>1</v>
      </c>
      <c r="I163" t="b">
        <v>0</v>
      </c>
      <c r="J163" t="s">
        <v>303</v>
      </c>
      <c r="K163" t="b">
        <v>0</v>
      </c>
      <c r="L163" s="5"/>
      <c r="M163" t="b">
        <v>1</v>
      </c>
      <c r="N163" s="5">
        <v>45369.475973611108</v>
      </c>
      <c r="O163">
        <v>0</v>
      </c>
    </row>
    <row r="164" spans="1:20" x14ac:dyDescent="0.35">
      <c r="A164">
        <v>11844</v>
      </c>
      <c r="B164">
        <v>77</v>
      </c>
      <c r="C164">
        <v>1</v>
      </c>
      <c r="D164" t="b">
        <v>0</v>
      </c>
      <c r="E164">
        <v>0</v>
      </c>
      <c r="F164">
        <v>187</v>
      </c>
      <c r="G164" s="5">
        <v>45365.517081053244</v>
      </c>
      <c r="H164" t="b">
        <v>1</v>
      </c>
      <c r="I164" t="b">
        <v>0</v>
      </c>
      <c r="J164" t="s">
        <v>155</v>
      </c>
      <c r="K164" t="b">
        <v>0</v>
      </c>
      <c r="L164" s="5"/>
      <c r="M164" t="b">
        <v>1</v>
      </c>
      <c r="N164" s="5">
        <v>45369.475977928239</v>
      </c>
      <c r="O164">
        <v>0</v>
      </c>
    </row>
    <row r="165" spans="1:20" x14ac:dyDescent="0.35">
      <c r="A165">
        <v>11845</v>
      </c>
      <c r="B165">
        <v>199</v>
      </c>
      <c r="C165">
        <v>1</v>
      </c>
      <c r="D165" t="b">
        <v>0</v>
      </c>
      <c r="E165">
        <v>0</v>
      </c>
      <c r="F165">
        <v>140</v>
      </c>
      <c r="G165" s="5">
        <v>45365.515353819443</v>
      </c>
      <c r="H165" t="b">
        <v>1</v>
      </c>
      <c r="I165" t="b">
        <v>0</v>
      </c>
      <c r="J165" t="s">
        <v>560</v>
      </c>
      <c r="K165" t="b">
        <v>0</v>
      </c>
      <c r="L165" s="5"/>
      <c r="M165" t="b">
        <v>1</v>
      </c>
      <c r="N165" s="5">
        <v>45369.475990740742</v>
      </c>
      <c r="O165">
        <v>0</v>
      </c>
    </row>
    <row r="166" spans="1:20" x14ac:dyDescent="0.35">
      <c r="A166">
        <v>11589</v>
      </c>
      <c r="B166">
        <v>115</v>
      </c>
      <c r="C166">
        <v>1</v>
      </c>
      <c r="D166" t="b">
        <v>0</v>
      </c>
      <c r="E166">
        <v>0</v>
      </c>
      <c r="F166">
        <v>162</v>
      </c>
      <c r="G166" s="5">
        <v>45364.541627349536</v>
      </c>
      <c r="H166" t="b">
        <v>1</v>
      </c>
      <c r="I166" t="b">
        <v>0</v>
      </c>
      <c r="J166" t="s">
        <v>497</v>
      </c>
      <c r="K166" t="b">
        <v>0</v>
      </c>
      <c r="L166" s="5"/>
      <c r="M166" t="b">
        <v>1</v>
      </c>
      <c r="N166" s="5">
        <v>45369.475981909723</v>
      </c>
      <c r="O166">
        <v>0</v>
      </c>
    </row>
    <row r="167" spans="1:20" x14ac:dyDescent="0.35">
      <c r="A167">
        <v>11693</v>
      </c>
      <c r="B167">
        <v>81</v>
      </c>
      <c r="C167">
        <v>1</v>
      </c>
      <c r="D167" t="b">
        <v>0</v>
      </c>
      <c r="E167">
        <v>0</v>
      </c>
      <c r="F167">
        <v>176</v>
      </c>
      <c r="G167" s="5">
        <v>45358.704638923613</v>
      </c>
      <c r="H167" t="b">
        <v>1</v>
      </c>
      <c r="I167" t="b">
        <v>0</v>
      </c>
      <c r="J167" t="s">
        <v>264</v>
      </c>
      <c r="K167" t="b">
        <v>0</v>
      </c>
      <c r="L167" s="5"/>
      <c r="M167" t="b">
        <v>1</v>
      </c>
      <c r="N167" s="5">
        <v>45369.475978240742</v>
      </c>
      <c r="O167">
        <v>0</v>
      </c>
    </row>
    <row r="168" spans="1:20" x14ac:dyDescent="0.35">
      <c r="A168">
        <v>11695</v>
      </c>
      <c r="B168">
        <v>7</v>
      </c>
      <c r="C168">
        <v>1</v>
      </c>
      <c r="D168" t="b">
        <v>0</v>
      </c>
      <c r="E168">
        <v>0</v>
      </c>
      <c r="F168">
        <v>152</v>
      </c>
      <c r="G168" s="5">
        <v>45365.531145104163</v>
      </c>
      <c r="H168" t="b">
        <v>1</v>
      </c>
      <c r="I168" t="b">
        <v>0</v>
      </c>
      <c r="J168" t="s">
        <v>401</v>
      </c>
      <c r="K168" t="b">
        <v>0</v>
      </c>
      <c r="L168" s="5"/>
      <c r="M168" t="b">
        <v>1</v>
      </c>
      <c r="N168" s="5">
        <v>45369.47597028935</v>
      </c>
      <c r="O168">
        <v>0</v>
      </c>
    </row>
    <row r="169" spans="1:20" x14ac:dyDescent="0.35">
      <c r="A169">
        <v>11699</v>
      </c>
      <c r="B169">
        <v>100</v>
      </c>
      <c r="C169">
        <v>1</v>
      </c>
      <c r="D169" t="b">
        <v>0</v>
      </c>
      <c r="E169">
        <v>0</v>
      </c>
      <c r="F169">
        <v>181</v>
      </c>
      <c r="G169" s="5">
        <v>45365.437733831015</v>
      </c>
      <c r="H169" t="b">
        <v>1</v>
      </c>
      <c r="I169" t="b">
        <v>0</v>
      </c>
      <c r="J169" t="s">
        <v>379</v>
      </c>
      <c r="K169" t="b">
        <v>0</v>
      </c>
      <c r="L169" s="5"/>
      <c r="M169" t="b">
        <v>1</v>
      </c>
      <c r="N169" s="5">
        <v>45369.475979976851</v>
      </c>
      <c r="O169">
        <v>0</v>
      </c>
    </row>
    <row r="170" spans="1:20" x14ac:dyDescent="0.35">
      <c r="A170">
        <v>11702</v>
      </c>
      <c r="B170">
        <v>236</v>
      </c>
      <c r="C170">
        <v>1</v>
      </c>
      <c r="D170" t="b">
        <v>0</v>
      </c>
      <c r="E170">
        <v>0</v>
      </c>
      <c r="F170">
        <v>151</v>
      </c>
      <c r="G170" s="5">
        <v>45365.541034062502</v>
      </c>
      <c r="H170" t="b">
        <v>1</v>
      </c>
      <c r="I170" t="b">
        <v>0</v>
      </c>
      <c r="J170" t="s">
        <v>279</v>
      </c>
      <c r="K170" t="b">
        <v>0</v>
      </c>
      <c r="L170" s="5"/>
      <c r="M170" t="b">
        <v>1</v>
      </c>
      <c r="N170" s="5">
        <v>45369.475993865737</v>
      </c>
      <c r="O170">
        <v>0</v>
      </c>
    </row>
    <row r="171" spans="1:20" x14ac:dyDescent="0.35">
      <c r="A171">
        <v>11705</v>
      </c>
      <c r="B171">
        <v>276</v>
      </c>
      <c r="C171">
        <v>1</v>
      </c>
      <c r="D171" t="b">
        <v>0</v>
      </c>
      <c r="E171">
        <v>18</v>
      </c>
      <c r="F171">
        <v>180</v>
      </c>
      <c r="G171" s="5">
        <v>45358.8465321412</v>
      </c>
      <c r="H171" t="b">
        <v>1</v>
      </c>
      <c r="I171" t="b">
        <v>0</v>
      </c>
      <c r="J171" t="s">
        <v>524</v>
      </c>
      <c r="K171" t="b">
        <v>0</v>
      </c>
      <c r="L171" s="5"/>
      <c r="M171" t="b">
        <v>1</v>
      </c>
      <c r="N171" s="5">
        <v>45369.475999340277</v>
      </c>
      <c r="O171">
        <v>0</v>
      </c>
      <c r="R171" t="s">
        <v>737</v>
      </c>
      <c r="S171" t="s">
        <v>738</v>
      </c>
      <c r="T171" t="s">
        <v>739</v>
      </c>
    </row>
    <row r="172" spans="1:20" x14ac:dyDescent="0.35">
      <c r="A172">
        <v>11714</v>
      </c>
      <c r="B172">
        <v>302</v>
      </c>
      <c r="C172">
        <v>1</v>
      </c>
      <c r="D172" t="b">
        <v>0</v>
      </c>
      <c r="E172">
        <v>0</v>
      </c>
      <c r="F172">
        <v>172</v>
      </c>
      <c r="G172" s="5">
        <v>45364.656998842591</v>
      </c>
      <c r="H172" t="b">
        <v>1</v>
      </c>
      <c r="I172" t="b">
        <v>0</v>
      </c>
      <c r="J172" t="s">
        <v>1262</v>
      </c>
      <c r="K172" t="b">
        <v>0</v>
      </c>
      <c r="L172" s="5"/>
      <c r="M172" t="b">
        <v>1</v>
      </c>
      <c r="N172" s="5">
        <v>45369.476003703705</v>
      </c>
      <c r="O172">
        <v>0</v>
      </c>
    </row>
    <row r="173" spans="1:20" x14ac:dyDescent="0.35">
      <c r="A173">
        <v>11754</v>
      </c>
      <c r="B173">
        <v>113</v>
      </c>
      <c r="C173">
        <v>1</v>
      </c>
      <c r="D173" t="b">
        <v>0</v>
      </c>
      <c r="E173">
        <v>0</v>
      </c>
      <c r="F173">
        <v>168</v>
      </c>
      <c r="G173" s="5">
        <v>45363.854205902775</v>
      </c>
      <c r="H173" t="b">
        <v>1</v>
      </c>
      <c r="I173" t="b">
        <v>0</v>
      </c>
      <c r="J173" t="s">
        <v>207</v>
      </c>
      <c r="K173" t="b">
        <v>0</v>
      </c>
      <c r="L173" s="5"/>
      <c r="M173" t="b">
        <v>1</v>
      </c>
      <c r="N173" s="5">
        <v>45369.475981597221</v>
      </c>
      <c r="O173">
        <v>0</v>
      </c>
    </row>
    <row r="174" spans="1:20" x14ac:dyDescent="0.35">
      <c r="A174">
        <v>11797</v>
      </c>
      <c r="B174">
        <v>313</v>
      </c>
      <c r="C174">
        <v>1</v>
      </c>
      <c r="D174" t="b">
        <v>0</v>
      </c>
      <c r="E174">
        <v>2</v>
      </c>
      <c r="F174">
        <v>178</v>
      </c>
      <c r="G174" s="5">
        <v>45364.711618252317</v>
      </c>
      <c r="H174" t="b">
        <v>1</v>
      </c>
      <c r="I174" t="b">
        <v>0</v>
      </c>
      <c r="J174" t="s">
        <v>1258</v>
      </c>
      <c r="K174" t="b">
        <v>0</v>
      </c>
      <c r="L174" s="5"/>
      <c r="M174" t="b">
        <v>1</v>
      </c>
      <c r="N174" s="5">
        <v>45369.476005787037</v>
      </c>
      <c r="O174">
        <v>0</v>
      </c>
      <c r="R174" t="s">
        <v>675</v>
      </c>
      <c r="S174" t="s">
        <v>676</v>
      </c>
      <c r="T174" t="s">
        <v>677</v>
      </c>
    </row>
    <row r="175" spans="1:20" x14ac:dyDescent="0.35">
      <c r="A175">
        <v>11839</v>
      </c>
      <c r="B175">
        <v>98</v>
      </c>
      <c r="C175">
        <v>1</v>
      </c>
      <c r="D175" t="b">
        <v>0</v>
      </c>
      <c r="E175">
        <v>0</v>
      </c>
      <c r="F175">
        <v>147</v>
      </c>
      <c r="G175" s="5">
        <v>45365.493108877316</v>
      </c>
      <c r="H175" t="b">
        <v>1</v>
      </c>
      <c r="I175" t="b">
        <v>0</v>
      </c>
      <c r="J175" t="s">
        <v>275</v>
      </c>
      <c r="K175" t="b">
        <v>0</v>
      </c>
      <c r="L175" s="5"/>
      <c r="M175" t="b">
        <v>1</v>
      </c>
      <c r="N175" s="5">
        <v>45369.475979594907</v>
      </c>
      <c r="O175">
        <v>0</v>
      </c>
    </row>
    <row r="176" spans="1:20" x14ac:dyDescent="0.35">
      <c r="A176">
        <v>11840</v>
      </c>
      <c r="B176">
        <v>37</v>
      </c>
      <c r="C176">
        <v>1</v>
      </c>
      <c r="D176" t="b">
        <v>0</v>
      </c>
      <c r="E176">
        <v>0</v>
      </c>
      <c r="F176">
        <v>165</v>
      </c>
      <c r="G176" s="5">
        <v>45365.499646446762</v>
      </c>
      <c r="H176" t="b">
        <v>1</v>
      </c>
      <c r="I176" t="b">
        <v>0</v>
      </c>
      <c r="J176" t="s">
        <v>594</v>
      </c>
      <c r="K176" t="b">
        <v>0</v>
      </c>
      <c r="L176" s="5"/>
      <c r="M176" t="b">
        <v>1</v>
      </c>
      <c r="N176" s="5">
        <v>45369.475973761575</v>
      </c>
      <c r="O176">
        <v>0</v>
      </c>
    </row>
    <row r="177" spans="1:20" x14ac:dyDescent="0.35">
      <c r="A177">
        <v>11874</v>
      </c>
      <c r="B177">
        <v>153</v>
      </c>
      <c r="C177">
        <v>1</v>
      </c>
      <c r="D177" t="b">
        <v>0</v>
      </c>
      <c r="E177">
        <v>0</v>
      </c>
      <c r="F177">
        <v>158</v>
      </c>
      <c r="G177" s="5">
        <v>45365.726763113424</v>
      </c>
      <c r="H177" t="b">
        <v>1</v>
      </c>
      <c r="I177" t="b">
        <v>0</v>
      </c>
      <c r="J177" t="s">
        <v>361</v>
      </c>
      <c r="K177" t="b">
        <v>0</v>
      </c>
      <c r="L177" s="5"/>
      <c r="M177" t="b">
        <v>1</v>
      </c>
      <c r="N177" s="5">
        <v>45369.475986076388</v>
      </c>
      <c r="O177">
        <v>0</v>
      </c>
    </row>
    <row r="178" spans="1:20" x14ac:dyDescent="0.35">
      <c r="A178">
        <v>11875</v>
      </c>
      <c r="B178">
        <v>154</v>
      </c>
      <c r="C178">
        <v>1</v>
      </c>
      <c r="D178" t="b">
        <v>0</v>
      </c>
      <c r="E178">
        <v>0</v>
      </c>
      <c r="F178">
        <v>173</v>
      </c>
      <c r="G178" s="5">
        <v>45365.727046261571</v>
      </c>
      <c r="H178" t="b">
        <v>1</v>
      </c>
      <c r="I178" t="b">
        <v>0</v>
      </c>
      <c r="J178" t="s">
        <v>220</v>
      </c>
      <c r="K178" t="b">
        <v>0</v>
      </c>
      <c r="L178" s="5"/>
      <c r="M178" t="b">
        <v>1</v>
      </c>
      <c r="N178" s="5">
        <v>45369.475986226855</v>
      </c>
      <c r="O178">
        <v>0</v>
      </c>
    </row>
    <row r="179" spans="1:20" x14ac:dyDescent="0.35">
      <c r="A179">
        <v>11876</v>
      </c>
      <c r="B179">
        <v>63</v>
      </c>
      <c r="C179">
        <v>1</v>
      </c>
      <c r="D179" t="b">
        <v>0</v>
      </c>
      <c r="E179">
        <v>0</v>
      </c>
      <c r="F179">
        <v>147</v>
      </c>
      <c r="G179" s="5">
        <v>45365.727787002317</v>
      </c>
      <c r="H179" t="b">
        <v>1</v>
      </c>
      <c r="I179" t="b">
        <v>0</v>
      </c>
      <c r="J179" t="s">
        <v>429</v>
      </c>
      <c r="K179" t="b">
        <v>0</v>
      </c>
      <c r="L179" s="5"/>
      <c r="M179" t="b">
        <v>1</v>
      </c>
      <c r="N179" s="5">
        <v>45369.475976886577</v>
      </c>
      <c r="O179">
        <v>0</v>
      </c>
    </row>
    <row r="180" spans="1:20" x14ac:dyDescent="0.35">
      <c r="A180">
        <v>11544</v>
      </c>
      <c r="B180">
        <v>109</v>
      </c>
      <c r="C180">
        <v>1</v>
      </c>
      <c r="D180" t="b">
        <v>0</v>
      </c>
      <c r="E180">
        <v>0</v>
      </c>
      <c r="F180">
        <v>152</v>
      </c>
      <c r="G180" s="5">
        <v>45355.796632905091</v>
      </c>
      <c r="H180" t="b">
        <v>1</v>
      </c>
      <c r="I180" t="b">
        <v>0</v>
      </c>
      <c r="J180" t="s">
        <v>530</v>
      </c>
      <c r="K180" t="b">
        <v>0</v>
      </c>
      <c r="L180" s="5"/>
      <c r="M180" t="b">
        <v>1</v>
      </c>
      <c r="N180" s="5">
        <v>45369.4759809838</v>
      </c>
      <c r="O180">
        <v>0</v>
      </c>
    </row>
    <row r="181" spans="1:20" x14ac:dyDescent="0.35">
      <c r="A181">
        <v>11628</v>
      </c>
      <c r="B181">
        <v>93</v>
      </c>
      <c r="C181">
        <v>1</v>
      </c>
      <c r="D181" t="b">
        <v>0</v>
      </c>
      <c r="E181">
        <v>0</v>
      </c>
      <c r="F181">
        <v>165</v>
      </c>
      <c r="G181" s="5">
        <v>45364.568056631942</v>
      </c>
      <c r="H181" t="b">
        <v>1</v>
      </c>
      <c r="I181" t="b">
        <v>0</v>
      </c>
      <c r="J181" t="s">
        <v>1286</v>
      </c>
      <c r="K181" t="b">
        <v>0</v>
      </c>
      <c r="L181" s="5"/>
      <c r="M181" t="b">
        <v>1</v>
      </c>
      <c r="N181" s="5">
        <v>45369.475979050927</v>
      </c>
      <c r="O181">
        <v>0</v>
      </c>
    </row>
    <row r="182" spans="1:20" x14ac:dyDescent="0.35">
      <c r="A182">
        <v>11712</v>
      </c>
      <c r="B182">
        <v>238</v>
      </c>
      <c r="C182">
        <v>1</v>
      </c>
      <c r="D182" t="b">
        <v>1</v>
      </c>
      <c r="E182">
        <v>0</v>
      </c>
      <c r="F182">
        <v>115</v>
      </c>
      <c r="G182" s="5">
        <v>45363.441570717594</v>
      </c>
      <c r="H182" t="b">
        <v>1</v>
      </c>
      <c r="I182" t="b">
        <v>0</v>
      </c>
      <c r="J182" t="s">
        <v>440</v>
      </c>
      <c r="K182" t="b">
        <v>0</v>
      </c>
      <c r="L182" s="5"/>
      <c r="M182" t="b">
        <v>1</v>
      </c>
      <c r="N182" s="5">
        <v>45369.475994062501</v>
      </c>
      <c r="O182">
        <v>0</v>
      </c>
    </row>
    <row r="183" spans="1:20" x14ac:dyDescent="0.35">
      <c r="A183">
        <v>11713</v>
      </c>
      <c r="B183">
        <v>202</v>
      </c>
      <c r="C183">
        <v>1</v>
      </c>
      <c r="D183" t="b">
        <v>0</v>
      </c>
      <c r="E183">
        <v>2</v>
      </c>
      <c r="F183">
        <v>166</v>
      </c>
      <c r="G183" s="5">
        <v>45365.333646261577</v>
      </c>
      <c r="H183" t="b">
        <v>1</v>
      </c>
      <c r="I183" t="b">
        <v>0</v>
      </c>
      <c r="J183" t="s">
        <v>371</v>
      </c>
      <c r="K183" t="b">
        <v>0</v>
      </c>
      <c r="L183" s="5"/>
      <c r="M183" t="b">
        <v>1</v>
      </c>
      <c r="N183" s="5">
        <v>45369.475991168983</v>
      </c>
      <c r="O183">
        <v>0</v>
      </c>
      <c r="R183" t="s">
        <v>675</v>
      </c>
      <c r="S183" t="s">
        <v>676</v>
      </c>
      <c r="T183" t="s">
        <v>677</v>
      </c>
    </row>
    <row r="184" spans="1:20" x14ac:dyDescent="0.35">
      <c r="A184">
        <v>11757</v>
      </c>
      <c r="B184">
        <v>287</v>
      </c>
      <c r="C184">
        <v>1</v>
      </c>
      <c r="D184" t="b">
        <v>0</v>
      </c>
      <c r="E184">
        <v>18</v>
      </c>
      <c r="F184">
        <v>155</v>
      </c>
      <c r="G184" s="5">
        <v>45364.450705324074</v>
      </c>
      <c r="H184" t="b">
        <v>1</v>
      </c>
      <c r="I184" t="b">
        <v>0</v>
      </c>
      <c r="J184" t="s">
        <v>257</v>
      </c>
      <c r="K184" t="b">
        <v>0</v>
      </c>
      <c r="L184" s="5"/>
      <c r="M184" t="b">
        <v>1</v>
      </c>
      <c r="N184" s="5">
        <v>45369.476000659721</v>
      </c>
      <c r="O184">
        <v>0</v>
      </c>
      <c r="R184" t="s">
        <v>737</v>
      </c>
      <c r="S184" t="s">
        <v>738</v>
      </c>
      <c r="T184" t="s">
        <v>739</v>
      </c>
    </row>
    <row r="185" spans="1:20" x14ac:dyDescent="0.35">
      <c r="A185">
        <v>11818</v>
      </c>
      <c r="B185">
        <v>149</v>
      </c>
      <c r="C185">
        <v>1</v>
      </c>
      <c r="D185" t="b">
        <v>0</v>
      </c>
      <c r="E185">
        <v>0</v>
      </c>
      <c r="F185">
        <v>182</v>
      </c>
      <c r="G185" s="5">
        <v>45365.302117708336</v>
      </c>
      <c r="H185" t="b">
        <v>1</v>
      </c>
      <c r="I185" t="b">
        <v>0</v>
      </c>
      <c r="J185" t="s">
        <v>501</v>
      </c>
      <c r="K185" t="b">
        <v>0</v>
      </c>
      <c r="L185" s="5"/>
      <c r="M185" t="b">
        <v>1</v>
      </c>
      <c r="N185" s="5">
        <v>45369.475985335652</v>
      </c>
      <c r="O185">
        <v>0</v>
      </c>
    </row>
    <row r="186" spans="1:20" x14ac:dyDescent="0.35">
      <c r="A186">
        <v>11821</v>
      </c>
      <c r="B186">
        <v>78</v>
      </c>
      <c r="C186">
        <v>1</v>
      </c>
      <c r="D186" t="b">
        <v>0</v>
      </c>
      <c r="E186">
        <v>0</v>
      </c>
      <c r="F186">
        <v>170</v>
      </c>
      <c r="G186" s="5">
        <v>45365.353769097223</v>
      </c>
      <c r="H186" t="b">
        <v>1</v>
      </c>
      <c r="I186" t="b">
        <v>0</v>
      </c>
      <c r="J186" t="s">
        <v>568</v>
      </c>
      <c r="K186" t="b">
        <v>0</v>
      </c>
      <c r="L186" s="5"/>
      <c r="M186" t="b">
        <v>1</v>
      </c>
      <c r="N186" s="5">
        <v>45369.475978090275</v>
      </c>
      <c r="O186">
        <v>0</v>
      </c>
    </row>
    <row r="187" spans="1:20" x14ac:dyDescent="0.35">
      <c r="A187">
        <v>11598</v>
      </c>
      <c r="B187">
        <v>296</v>
      </c>
      <c r="C187">
        <v>1</v>
      </c>
      <c r="D187" t="b">
        <v>0</v>
      </c>
      <c r="E187">
        <v>0</v>
      </c>
      <c r="F187">
        <v>16</v>
      </c>
      <c r="G187" s="5">
        <v>45365.537366550925</v>
      </c>
      <c r="H187" t="b">
        <v>1</v>
      </c>
      <c r="I187" t="b">
        <v>0</v>
      </c>
      <c r="J187" t="s">
        <v>1316</v>
      </c>
      <c r="K187" t="b">
        <v>0</v>
      </c>
      <c r="L187" s="5"/>
      <c r="M187" t="b">
        <v>1</v>
      </c>
      <c r="N187" s="5">
        <v>45369.47600239583</v>
      </c>
      <c r="O187">
        <v>0</v>
      </c>
    </row>
    <row r="188" spans="1:20" x14ac:dyDescent="0.35">
      <c r="A188">
        <v>11602</v>
      </c>
      <c r="B188">
        <v>272</v>
      </c>
      <c r="C188">
        <v>1</v>
      </c>
      <c r="D188" t="b">
        <v>0</v>
      </c>
      <c r="E188">
        <v>0</v>
      </c>
      <c r="F188">
        <v>100</v>
      </c>
      <c r="G188" s="5">
        <v>45357.771043020832</v>
      </c>
      <c r="H188" t="b">
        <v>1</v>
      </c>
      <c r="I188" t="b">
        <v>0</v>
      </c>
      <c r="J188" t="s">
        <v>476</v>
      </c>
      <c r="K188" t="b">
        <v>0</v>
      </c>
      <c r="L188" s="5"/>
      <c r="M188" t="b">
        <v>1</v>
      </c>
      <c r="N188" s="5">
        <v>45369.475998263886</v>
      </c>
      <c r="O188">
        <v>0</v>
      </c>
    </row>
    <row r="189" spans="1:20" x14ac:dyDescent="0.35">
      <c r="A189">
        <v>11603</v>
      </c>
      <c r="B189">
        <v>167</v>
      </c>
      <c r="C189">
        <v>1</v>
      </c>
      <c r="D189" t="b">
        <v>1</v>
      </c>
      <c r="E189">
        <v>0</v>
      </c>
      <c r="F189">
        <v>170</v>
      </c>
      <c r="G189" s="5">
        <v>45363.96426079861</v>
      </c>
      <c r="H189" t="b">
        <v>1</v>
      </c>
      <c r="I189" t="b">
        <v>0</v>
      </c>
      <c r="J189" t="s">
        <v>331</v>
      </c>
      <c r="K189" t="b">
        <v>0</v>
      </c>
      <c r="L189" s="5"/>
      <c r="M189" t="b">
        <v>1</v>
      </c>
      <c r="N189" s="5">
        <v>45369.475987118058</v>
      </c>
      <c r="O189">
        <v>0</v>
      </c>
    </row>
    <row r="190" spans="1:20" x14ac:dyDescent="0.35">
      <c r="A190">
        <v>11608</v>
      </c>
      <c r="B190">
        <v>192</v>
      </c>
      <c r="C190">
        <v>1</v>
      </c>
      <c r="D190" t="b">
        <v>0</v>
      </c>
      <c r="E190">
        <v>2</v>
      </c>
      <c r="F190">
        <v>37</v>
      </c>
      <c r="G190" s="5">
        <v>45364.870921956019</v>
      </c>
      <c r="H190" t="b">
        <v>1</v>
      </c>
      <c r="I190" t="b">
        <v>0</v>
      </c>
      <c r="J190" t="s">
        <v>411</v>
      </c>
      <c r="K190" t="b">
        <v>0</v>
      </c>
      <c r="L190" s="5"/>
      <c r="M190" t="b">
        <v>1</v>
      </c>
      <c r="N190" s="5">
        <v>45369.475990162035</v>
      </c>
      <c r="O190">
        <v>0</v>
      </c>
      <c r="R190" t="s">
        <v>675</v>
      </c>
      <c r="S190" t="s">
        <v>676</v>
      </c>
      <c r="T190" t="s">
        <v>677</v>
      </c>
    </row>
    <row r="191" spans="1:20" x14ac:dyDescent="0.35">
      <c r="A191">
        <v>11636</v>
      </c>
      <c r="B191">
        <v>140</v>
      </c>
      <c r="C191">
        <v>1</v>
      </c>
      <c r="D191" t="b">
        <v>0</v>
      </c>
      <c r="E191">
        <v>0</v>
      </c>
      <c r="F191">
        <v>180</v>
      </c>
      <c r="G191" s="5">
        <v>45358.300468055553</v>
      </c>
      <c r="H191" t="b">
        <v>1</v>
      </c>
      <c r="I191" t="b">
        <v>0</v>
      </c>
      <c r="J191" t="s">
        <v>528</v>
      </c>
      <c r="K191" t="b">
        <v>0</v>
      </c>
      <c r="L191" s="5"/>
      <c r="M191" t="b">
        <v>1</v>
      </c>
      <c r="N191" s="5">
        <v>45369.475984027777</v>
      </c>
      <c r="O191">
        <v>0</v>
      </c>
    </row>
  </sheetData>
  <phoneticPr fontId="8" type="noConversion"/>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6436-23C6-491F-B7F2-47DC07FE1BF0}">
  <sheetPr codeName="Sheet14">
    <tabColor theme="3" tint="0.59999389629810485"/>
  </sheetPr>
  <dimension ref="A1:AC10"/>
  <sheetViews>
    <sheetView workbookViewId="0">
      <selection sqref="A1:E243"/>
    </sheetView>
  </sheetViews>
  <sheetFormatPr defaultRowHeight="14.5" x14ac:dyDescent="0.35"/>
  <cols>
    <col min="1" max="1" width="8.453125" bestFit="1" customWidth="1"/>
    <col min="2" max="3" width="8.7265625" bestFit="1" customWidth="1"/>
    <col min="4" max="4" width="11.81640625" bestFit="1" customWidth="1"/>
    <col min="5" max="5" width="14.1796875" bestFit="1" customWidth="1"/>
    <col min="6" max="6" width="11.81640625" bestFit="1" customWidth="1"/>
    <col min="7" max="7" width="14.1796875" bestFit="1" customWidth="1"/>
    <col min="8" max="8" width="19.1796875" bestFit="1" customWidth="1"/>
    <col min="9" max="9" width="11" bestFit="1" customWidth="1"/>
    <col min="10" max="10" width="10" bestFit="1" customWidth="1"/>
    <col min="11" max="11" width="8.7265625" bestFit="1" customWidth="1"/>
    <col min="12" max="12" width="7.81640625" bestFit="1" customWidth="1"/>
    <col min="13" max="13" width="8.7265625" bestFit="1" customWidth="1"/>
    <col min="14" max="14" width="10.54296875" bestFit="1" customWidth="1"/>
    <col min="15" max="15" width="11" bestFit="1" customWidth="1"/>
    <col min="16" max="16" width="10.54296875" bestFit="1" customWidth="1"/>
    <col min="17" max="17" width="18.453125" bestFit="1" customWidth="1"/>
    <col min="18" max="18" width="19.26953125" bestFit="1" customWidth="1"/>
    <col min="19" max="19" width="23.26953125" bestFit="1" customWidth="1"/>
    <col min="20" max="20" width="20.453125" bestFit="1" customWidth="1"/>
    <col min="21" max="21" width="19.26953125" bestFit="1" customWidth="1"/>
    <col min="22" max="22" width="23.26953125" bestFit="1" customWidth="1"/>
    <col min="23" max="23" width="20.453125" bestFit="1" customWidth="1"/>
    <col min="24" max="25" width="11.7265625" bestFit="1" customWidth="1"/>
    <col min="26" max="26" width="16.7265625" bestFit="1" customWidth="1"/>
    <col min="27" max="27" width="13.26953125" bestFit="1" customWidth="1"/>
    <col min="28" max="28" width="6.1796875" bestFit="1" customWidth="1"/>
    <col min="29" max="29" width="14.54296875" bestFit="1" customWidth="1"/>
    <col min="30" max="30" width="16.7265625" bestFit="1" customWidth="1"/>
    <col min="31" max="31" width="16.54296875" bestFit="1" customWidth="1"/>
    <col min="32" max="32" width="6.1796875" bestFit="1" customWidth="1"/>
    <col min="33" max="33" width="14.54296875" customWidth="1"/>
  </cols>
  <sheetData>
    <row r="1" spans="1:29" x14ac:dyDescent="0.35">
      <c r="A1" t="s">
        <v>73</v>
      </c>
      <c r="B1" t="s">
        <v>761</v>
      </c>
      <c r="C1" t="s">
        <v>762</v>
      </c>
      <c r="D1" t="s">
        <v>763</v>
      </c>
      <c r="E1" t="s">
        <v>764</v>
      </c>
      <c r="F1" t="s">
        <v>765</v>
      </c>
      <c r="G1" t="s">
        <v>766</v>
      </c>
      <c r="H1" t="s">
        <v>767</v>
      </c>
      <c r="I1" t="s">
        <v>663</v>
      </c>
      <c r="J1" t="s">
        <v>768</v>
      </c>
      <c r="K1" t="s">
        <v>745</v>
      </c>
      <c r="L1" t="s">
        <v>769</v>
      </c>
      <c r="M1" t="s">
        <v>770</v>
      </c>
      <c r="N1" t="s">
        <v>771</v>
      </c>
      <c r="O1" t="s">
        <v>772</v>
      </c>
      <c r="P1" t="s">
        <v>773</v>
      </c>
      <c r="Q1" t="s">
        <v>774</v>
      </c>
      <c r="R1" t="s">
        <v>775</v>
      </c>
      <c r="S1" t="s">
        <v>776</v>
      </c>
      <c r="T1" t="s">
        <v>777</v>
      </c>
      <c r="U1" t="s">
        <v>778</v>
      </c>
      <c r="V1" t="s">
        <v>779</v>
      </c>
      <c r="W1" t="s">
        <v>780</v>
      </c>
      <c r="X1" t="s">
        <v>781</v>
      </c>
      <c r="Y1" t="s">
        <v>782</v>
      </c>
      <c r="Z1" t="s">
        <v>783</v>
      </c>
      <c r="AA1" t="s">
        <v>74</v>
      </c>
      <c r="AB1" t="s">
        <v>784</v>
      </c>
      <c r="AC1" t="s">
        <v>785</v>
      </c>
    </row>
    <row r="2" spans="1:29" x14ac:dyDescent="0.35">
      <c r="A2">
        <v>2552</v>
      </c>
      <c r="B2">
        <v>9</v>
      </c>
      <c r="C2">
        <v>11</v>
      </c>
      <c r="D2">
        <v>12</v>
      </c>
      <c r="E2">
        <v>14</v>
      </c>
      <c r="F2">
        <v>12</v>
      </c>
      <c r="G2">
        <v>9</v>
      </c>
      <c r="H2" s="3">
        <v>45365.8125</v>
      </c>
      <c r="I2">
        <v>1</v>
      </c>
      <c r="J2">
        <v>0</v>
      </c>
      <c r="K2">
        <v>1</v>
      </c>
      <c r="L2">
        <v>1</v>
      </c>
      <c r="M2" t="b">
        <v>1</v>
      </c>
      <c r="N2" t="s">
        <v>1211</v>
      </c>
      <c r="O2" t="s">
        <v>1</v>
      </c>
      <c r="P2" t="s">
        <v>1</v>
      </c>
      <c r="Q2">
        <v>1</v>
      </c>
      <c r="R2" t="s">
        <v>703</v>
      </c>
      <c r="S2" t="s">
        <v>704</v>
      </c>
      <c r="T2" t="s">
        <v>705</v>
      </c>
      <c r="U2" t="s">
        <v>711</v>
      </c>
      <c r="V2" t="s">
        <v>712</v>
      </c>
      <c r="W2" t="s">
        <v>713</v>
      </c>
      <c r="X2">
        <v>86</v>
      </c>
      <c r="Y2">
        <v>81</v>
      </c>
      <c r="Z2" t="s">
        <v>711</v>
      </c>
      <c r="AA2" t="s">
        <v>703</v>
      </c>
      <c r="AB2" t="b">
        <v>0</v>
      </c>
      <c r="AC2">
        <v>9</v>
      </c>
    </row>
    <row r="3" spans="1:29" x14ac:dyDescent="0.35">
      <c r="A3">
        <v>2553</v>
      </c>
      <c r="B3">
        <v>8</v>
      </c>
      <c r="C3">
        <v>6</v>
      </c>
      <c r="D3">
        <v>10</v>
      </c>
      <c r="E3">
        <v>9</v>
      </c>
      <c r="F3">
        <v>15</v>
      </c>
      <c r="G3">
        <v>12</v>
      </c>
      <c r="H3" s="3">
        <v>45366.819444444445</v>
      </c>
      <c r="I3">
        <v>1</v>
      </c>
      <c r="J3">
        <v>0</v>
      </c>
      <c r="K3">
        <v>1</v>
      </c>
      <c r="L3">
        <v>1</v>
      </c>
      <c r="M3" t="b">
        <v>0</v>
      </c>
      <c r="N3" t="s">
        <v>1211</v>
      </c>
      <c r="O3" t="s">
        <v>1</v>
      </c>
      <c r="P3" t="s">
        <v>1</v>
      </c>
      <c r="Q3">
        <v>2</v>
      </c>
      <c r="R3" t="s">
        <v>699</v>
      </c>
      <c r="S3" t="s">
        <v>700</v>
      </c>
      <c r="T3" t="s">
        <v>701</v>
      </c>
      <c r="U3" t="s">
        <v>691</v>
      </c>
      <c r="V3" t="s">
        <v>692</v>
      </c>
      <c r="W3" t="s">
        <v>693</v>
      </c>
      <c r="X3">
        <v>69</v>
      </c>
      <c r="Y3">
        <v>102</v>
      </c>
      <c r="Z3" t="s">
        <v>699</v>
      </c>
      <c r="AA3" t="s">
        <v>691</v>
      </c>
      <c r="AB3" t="b">
        <v>0</v>
      </c>
      <c r="AC3">
        <v>6</v>
      </c>
    </row>
    <row r="4" spans="1:29" x14ac:dyDescent="0.35">
      <c r="A4">
        <v>2554</v>
      </c>
      <c r="B4">
        <v>10</v>
      </c>
      <c r="C4">
        <v>13</v>
      </c>
      <c r="D4">
        <v>17</v>
      </c>
      <c r="E4">
        <v>5</v>
      </c>
      <c r="F4">
        <v>11</v>
      </c>
      <c r="G4">
        <v>17</v>
      </c>
      <c r="H4" s="3">
        <v>45367.572916666664</v>
      </c>
      <c r="I4">
        <v>1</v>
      </c>
      <c r="J4">
        <v>0</v>
      </c>
      <c r="K4">
        <v>1</v>
      </c>
      <c r="L4">
        <v>1</v>
      </c>
      <c r="M4" t="b">
        <v>0</v>
      </c>
      <c r="N4" t="s">
        <v>1211</v>
      </c>
      <c r="O4" t="s">
        <v>1</v>
      </c>
      <c r="P4" t="s">
        <v>1</v>
      </c>
      <c r="Q4">
        <v>3</v>
      </c>
      <c r="R4" t="s">
        <v>707</v>
      </c>
      <c r="S4" t="s">
        <v>708</v>
      </c>
      <c r="T4" t="s">
        <v>709</v>
      </c>
      <c r="U4" t="s">
        <v>719</v>
      </c>
      <c r="V4" t="s">
        <v>720</v>
      </c>
      <c r="W4" t="s">
        <v>721</v>
      </c>
      <c r="X4">
        <v>107</v>
      </c>
      <c r="Y4">
        <v>83</v>
      </c>
      <c r="Z4" t="s">
        <v>719</v>
      </c>
      <c r="AA4" t="s">
        <v>707</v>
      </c>
      <c r="AB4" t="b">
        <v>0</v>
      </c>
      <c r="AC4">
        <v>10</v>
      </c>
    </row>
    <row r="5" spans="1:29" x14ac:dyDescent="0.35">
      <c r="A5">
        <v>2555</v>
      </c>
      <c r="B5">
        <v>18</v>
      </c>
      <c r="C5">
        <v>15</v>
      </c>
      <c r="D5">
        <v>17</v>
      </c>
      <c r="E5">
        <v>19</v>
      </c>
      <c r="F5">
        <v>13</v>
      </c>
      <c r="G5">
        <v>4</v>
      </c>
      <c r="H5" s="3">
        <v>45367.690972222219</v>
      </c>
      <c r="I5">
        <v>1</v>
      </c>
      <c r="J5">
        <v>0</v>
      </c>
      <c r="K5">
        <v>17</v>
      </c>
      <c r="L5">
        <v>1</v>
      </c>
      <c r="M5" t="b">
        <v>0</v>
      </c>
      <c r="N5" t="s">
        <v>1211</v>
      </c>
      <c r="O5" t="s">
        <v>1</v>
      </c>
      <c r="P5" t="s">
        <v>1</v>
      </c>
      <c r="Q5">
        <v>4</v>
      </c>
      <c r="R5" t="s">
        <v>737</v>
      </c>
      <c r="S5" t="s">
        <v>738</v>
      </c>
      <c r="T5" t="s">
        <v>739</v>
      </c>
      <c r="U5" t="s">
        <v>727</v>
      </c>
      <c r="V5" t="s">
        <v>624</v>
      </c>
      <c r="W5" t="s">
        <v>728</v>
      </c>
      <c r="X5">
        <v>121</v>
      </c>
      <c r="Y5">
        <v>82</v>
      </c>
      <c r="Z5" t="s">
        <v>727</v>
      </c>
      <c r="AA5" t="s">
        <v>737</v>
      </c>
      <c r="AB5" t="b">
        <v>0</v>
      </c>
      <c r="AC5">
        <v>18</v>
      </c>
    </row>
    <row r="6" spans="1:29" x14ac:dyDescent="0.35">
      <c r="A6">
        <v>2556</v>
      </c>
      <c r="B6">
        <v>7</v>
      </c>
      <c r="C6">
        <v>14</v>
      </c>
      <c r="D6">
        <v>10</v>
      </c>
      <c r="E6">
        <v>16</v>
      </c>
      <c r="F6">
        <v>9</v>
      </c>
      <c r="G6">
        <v>14</v>
      </c>
      <c r="H6" s="3">
        <v>45367.8125</v>
      </c>
      <c r="I6">
        <v>1</v>
      </c>
      <c r="J6">
        <v>0</v>
      </c>
      <c r="K6">
        <v>11</v>
      </c>
      <c r="L6">
        <v>1</v>
      </c>
      <c r="M6" t="b">
        <v>0</v>
      </c>
      <c r="N6" t="s">
        <v>1211</v>
      </c>
      <c r="O6" t="s">
        <v>1</v>
      </c>
      <c r="P6" t="s">
        <v>1</v>
      </c>
      <c r="Q6">
        <v>5</v>
      </c>
      <c r="R6" t="s">
        <v>695</v>
      </c>
      <c r="S6" t="s">
        <v>696</v>
      </c>
      <c r="T6" t="s">
        <v>697</v>
      </c>
      <c r="U6" t="s">
        <v>723</v>
      </c>
      <c r="V6" t="s">
        <v>724</v>
      </c>
      <c r="W6" t="s">
        <v>725</v>
      </c>
      <c r="X6">
        <v>76</v>
      </c>
      <c r="Y6">
        <v>68</v>
      </c>
      <c r="Z6" t="s">
        <v>723</v>
      </c>
      <c r="AA6" t="s">
        <v>695</v>
      </c>
      <c r="AB6" t="b">
        <v>0</v>
      </c>
      <c r="AC6">
        <v>7</v>
      </c>
    </row>
    <row r="7" spans="1:29" x14ac:dyDescent="0.35">
      <c r="A7">
        <v>2557</v>
      </c>
      <c r="B7">
        <v>17</v>
      </c>
      <c r="C7">
        <v>1</v>
      </c>
      <c r="D7">
        <v>8</v>
      </c>
      <c r="E7">
        <v>12</v>
      </c>
      <c r="F7">
        <v>8</v>
      </c>
      <c r="G7">
        <v>6</v>
      </c>
      <c r="H7" s="3">
        <v>45367.840277777781</v>
      </c>
      <c r="I7">
        <v>1</v>
      </c>
      <c r="J7">
        <v>0</v>
      </c>
      <c r="K7">
        <v>13</v>
      </c>
      <c r="L7">
        <v>1</v>
      </c>
      <c r="M7" t="b">
        <v>0</v>
      </c>
      <c r="N7" t="s">
        <v>1211</v>
      </c>
      <c r="O7" t="s">
        <v>1</v>
      </c>
      <c r="P7" t="s">
        <v>1</v>
      </c>
      <c r="Q7">
        <v>6</v>
      </c>
      <c r="R7" t="s">
        <v>734</v>
      </c>
      <c r="S7" t="s">
        <v>632</v>
      </c>
      <c r="T7" t="s">
        <v>735</v>
      </c>
      <c r="U7" t="s">
        <v>671</v>
      </c>
      <c r="V7" t="s">
        <v>672</v>
      </c>
      <c r="W7" t="s">
        <v>673</v>
      </c>
      <c r="X7">
        <v>60</v>
      </c>
      <c r="Y7">
        <v>54</v>
      </c>
      <c r="Z7" t="s">
        <v>671</v>
      </c>
      <c r="AA7" t="s">
        <v>734</v>
      </c>
      <c r="AB7" t="b">
        <v>0</v>
      </c>
      <c r="AC7">
        <v>17</v>
      </c>
    </row>
    <row r="8" spans="1:29" x14ac:dyDescent="0.35">
      <c r="A8">
        <v>2558</v>
      </c>
      <c r="B8">
        <v>16</v>
      </c>
      <c r="C8">
        <v>12</v>
      </c>
      <c r="D8">
        <v>16</v>
      </c>
      <c r="E8">
        <v>13</v>
      </c>
      <c r="F8">
        <v>9</v>
      </c>
      <c r="G8">
        <v>10</v>
      </c>
      <c r="H8" s="3">
        <v>45368.541666666664</v>
      </c>
      <c r="I8">
        <v>1</v>
      </c>
      <c r="J8">
        <v>0</v>
      </c>
      <c r="K8">
        <v>1</v>
      </c>
      <c r="L8">
        <v>1</v>
      </c>
      <c r="M8" t="b">
        <v>0</v>
      </c>
      <c r="N8" t="s">
        <v>1211</v>
      </c>
      <c r="O8" t="s">
        <v>1</v>
      </c>
      <c r="P8" t="s">
        <v>1</v>
      </c>
      <c r="Q8">
        <v>7</v>
      </c>
      <c r="R8" t="s">
        <v>730</v>
      </c>
      <c r="S8" t="s">
        <v>731</v>
      </c>
      <c r="T8" t="s">
        <v>732</v>
      </c>
      <c r="U8" t="s">
        <v>715</v>
      </c>
      <c r="V8" t="s">
        <v>716</v>
      </c>
      <c r="W8" t="s">
        <v>717</v>
      </c>
      <c r="X8">
        <v>109</v>
      </c>
      <c r="Y8">
        <v>64</v>
      </c>
      <c r="Z8" t="s">
        <v>715</v>
      </c>
      <c r="AA8" t="s">
        <v>730</v>
      </c>
      <c r="AB8" t="b">
        <v>0</v>
      </c>
      <c r="AC8">
        <v>16</v>
      </c>
    </row>
    <row r="9" spans="1:29" x14ac:dyDescent="0.35">
      <c r="A9">
        <v>2559</v>
      </c>
      <c r="B9">
        <v>2</v>
      </c>
      <c r="C9">
        <v>3</v>
      </c>
      <c r="D9">
        <v>16</v>
      </c>
      <c r="E9">
        <v>24</v>
      </c>
      <c r="F9">
        <v>10</v>
      </c>
      <c r="G9">
        <v>10</v>
      </c>
      <c r="H9" s="3">
        <v>45368.666666666664</v>
      </c>
      <c r="I9">
        <v>1</v>
      </c>
      <c r="J9">
        <v>0</v>
      </c>
      <c r="K9">
        <v>19</v>
      </c>
      <c r="L9">
        <v>1</v>
      </c>
      <c r="M9" t="b">
        <v>0</v>
      </c>
      <c r="N9" t="s">
        <v>1211</v>
      </c>
      <c r="O9" t="s">
        <v>1</v>
      </c>
      <c r="P9" t="s">
        <v>1</v>
      </c>
      <c r="Q9">
        <v>8</v>
      </c>
      <c r="R9" t="s">
        <v>675</v>
      </c>
      <c r="S9" t="s">
        <v>676</v>
      </c>
      <c r="T9" t="s">
        <v>677</v>
      </c>
      <c r="U9" t="s">
        <v>679</v>
      </c>
      <c r="V9" t="s">
        <v>680</v>
      </c>
      <c r="W9" t="s">
        <v>681</v>
      </c>
      <c r="X9">
        <v>120</v>
      </c>
      <c r="Y9">
        <v>70</v>
      </c>
      <c r="Z9" t="s">
        <v>679</v>
      </c>
      <c r="AA9" t="s">
        <v>675</v>
      </c>
      <c r="AB9" t="b">
        <v>0</v>
      </c>
      <c r="AC9">
        <v>2</v>
      </c>
    </row>
    <row r="10" spans="1:29" x14ac:dyDescent="0.35">
      <c r="A10">
        <v>2560</v>
      </c>
      <c r="B10">
        <v>4</v>
      </c>
      <c r="C10">
        <v>5</v>
      </c>
      <c r="D10">
        <v>14</v>
      </c>
      <c r="E10">
        <v>9</v>
      </c>
      <c r="F10">
        <v>10</v>
      </c>
      <c r="G10">
        <v>10</v>
      </c>
      <c r="H10" s="3">
        <v>45368.784722222219</v>
      </c>
      <c r="I10">
        <v>1</v>
      </c>
      <c r="J10">
        <v>0</v>
      </c>
      <c r="K10">
        <v>23</v>
      </c>
      <c r="L10">
        <v>1</v>
      </c>
      <c r="M10" t="b">
        <v>0</v>
      </c>
      <c r="N10" t="s">
        <v>1211</v>
      </c>
      <c r="O10" t="s">
        <v>1</v>
      </c>
      <c r="P10" t="s">
        <v>1</v>
      </c>
      <c r="Q10">
        <v>9</v>
      </c>
      <c r="R10" t="s">
        <v>683</v>
      </c>
      <c r="S10" t="s">
        <v>684</v>
      </c>
      <c r="T10" t="s">
        <v>685</v>
      </c>
      <c r="U10" t="s">
        <v>687</v>
      </c>
      <c r="V10" t="s">
        <v>688</v>
      </c>
      <c r="W10" t="s">
        <v>689</v>
      </c>
      <c r="X10">
        <v>93</v>
      </c>
      <c r="Y10">
        <v>70</v>
      </c>
      <c r="Z10" t="s">
        <v>687</v>
      </c>
      <c r="AA10" t="s">
        <v>683</v>
      </c>
      <c r="AB10" t="b">
        <v>0</v>
      </c>
      <c r="AC10">
        <v>4</v>
      </c>
    </row>
  </sheetData>
  <phoneticPr fontId="8" type="noConversion"/>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4E28A-FEA0-4988-BEB8-CBA5F357F682}">
  <sheetPr codeName="Sheet15">
    <tabColor theme="3" tint="0.59999389629810485"/>
  </sheetPr>
  <dimension ref="A1:H10"/>
  <sheetViews>
    <sheetView workbookViewId="0">
      <selection sqref="A1:E243"/>
    </sheetView>
  </sheetViews>
  <sheetFormatPr defaultRowHeight="14.5" x14ac:dyDescent="0.35"/>
  <cols>
    <col min="1" max="1" width="10.26953125" bestFit="1" customWidth="1"/>
    <col min="2" max="2" width="10.26953125" customWidth="1"/>
  </cols>
  <sheetData>
    <row r="1" spans="1:8" x14ac:dyDescent="0.35">
      <c r="A1" t="s">
        <v>786</v>
      </c>
      <c r="B1" t="s">
        <v>73</v>
      </c>
      <c r="C1" t="s">
        <v>787</v>
      </c>
      <c r="D1" t="s">
        <v>788</v>
      </c>
      <c r="F1" t="s">
        <v>789</v>
      </c>
      <c r="G1" t="s">
        <v>782</v>
      </c>
      <c r="H1" t="s">
        <v>74</v>
      </c>
    </row>
    <row r="2" spans="1:8" x14ac:dyDescent="0.35">
      <c r="A2" t="str">
        <f>_xlfn.CONCAT(C2, " v ",F2)</f>
        <v>CAR v RIC</v>
      </c>
      <c r="B2" cm="1">
        <f t="array" ref="B2:B10">Matches[MatchID]</f>
        <v>2552</v>
      </c>
      <c r="C2" t="str" cm="1">
        <f t="array" ref="C2:C10">Matches[Teams.1.TeamAbbrev]</f>
        <v>CAR</v>
      </c>
      <c r="D2" cm="1">
        <f t="array" ref="D2:D10">Matches[Team1Goals]*6+Matches[Team1Behinds]</f>
        <v>86</v>
      </c>
      <c r="F2" t="str" cm="1">
        <f t="array" ref="F2:F10">Matches[Teams.2.TeamAbbrev]</f>
        <v>RIC</v>
      </c>
      <c r="G2" cm="1">
        <f t="array" ref="G2:G10">Matches[Team2Goals]*6+Matches[Team2Behinds]</f>
        <v>81</v>
      </c>
      <c r="H2" t="str" cm="1">
        <f t="array" ref="H2:H10">IF(_xlfn.ANCHORARRAY(D2)&gt;_xlfn.ANCHORARRAY(G2),_xlfn.ANCHORARRAY(C2),IF(_xlfn.ANCHORARRAY(G2)&gt;_xlfn.ANCHORARRAY(D2),_xlfn.ANCHORARRAY(F2),"DRAW"))</f>
        <v>CAR</v>
      </c>
    </row>
    <row r="3" spans="1:8" x14ac:dyDescent="0.35">
      <c r="A3" t="str">
        <f t="shared" ref="A3:A10" si="0">_xlfn.CONCAT(C3, " v ",F3)</f>
        <v>COL v SYD</v>
      </c>
      <c r="B3">
        <v>2553</v>
      </c>
      <c r="C3" t="str">
        <v>COL</v>
      </c>
      <c r="D3">
        <v>69</v>
      </c>
      <c r="F3" t="str">
        <v>SYD</v>
      </c>
      <c r="G3">
        <v>102</v>
      </c>
      <c r="H3" t="str">
        <v>SYD</v>
      </c>
    </row>
    <row r="4" spans="1:8" x14ac:dyDescent="0.35">
      <c r="A4" t="str">
        <f t="shared" si="0"/>
        <v>ESS v HAW</v>
      </c>
      <c r="B4">
        <v>2554</v>
      </c>
      <c r="C4" t="str">
        <v>ESS</v>
      </c>
      <c r="D4">
        <v>107</v>
      </c>
      <c r="F4" t="str">
        <v>HAW</v>
      </c>
      <c r="G4">
        <v>83</v>
      </c>
      <c r="H4" t="str">
        <v>ESS</v>
      </c>
    </row>
    <row r="5" spans="1:8" x14ac:dyDescent="0.35">
      <c r="A5" t="str">
        <f t="shared" si="0"/>
        <v>GWS v KAN</v>
      </c>
      <c r="B5">
        <v>2555</v>
      </c>
      <c r="C5" t="str">
        <v>GWS</v>
      </c>
      <c r="D5">
        <v>121</v>
      </c>
      <c r="F5" t="str">
        <v>KAN</v>
      </c>
      <c r="G5">
        <v>82</v>
      </c>
      <c r="H5" t="str">
        <v>GWS</v>
      </c>
    </row>
    <row r="6" spans="1:8" x14ac:dyDescent="0.35">
      <c r="A6" t="str">
        <f t="shared" si="0"/>
        <v>GEE v STK</v>
      </c>
      <c r="B6">
        <v>2556</v>
      </c>
      <c r="C6" t="str">
        <v>GEE</v>
      </c>
      <c r="D6">
        <v>76</v>
      </c>
      <c r="F6" t="str">
        <v>STK</v>
      </c>
      <c r="G6">
        <v>68</v>
      </c>
      <c r="H6" t="str">
        <v>GEE</v>
      </c>
    </row>
    <row r="7" spans="1:8" x14ac:dyDescent="0.35">
      <c r="A7" t="str">
        <f t="shared" si="0"/>
        <v>GCS v ACR</v>
      </c>
      <c r="B7">
        <v>2557</v>
      </c>
      <c r="C7" t="str">
        <v>GCS</v>
      </c>
      <c r="D7">
        <v>60</v>
      </c>
      <c r="F7" t="str">
        <v>ACR</v>
      </c>
      <c r="G7">
        <v>54</v>
      </c>
      <c r="H7" t="str">
        <v>GCS</v>
      </c>
    </row>
    <row r="8" spans="1:8" x14ac:dyDescent="0.35">
      <c r="A8" t="str">
        <f t="shared" si="0"/>
        <v>MEL v WBG</v>
      </c>
      <c r="B8">
        <v>2558</v>
      </c>
      <c r="C8" t="str">
        <v>MEL</v>
      </c>
      <c r="D8">
        <v>109</v>
      </c>
      <c r="F8" t="str">
        <v>WBG</v>
      </c>
      <c r="G8">
        <v>64</v>
      </c>
      <c r="H8" t="str">
        <v>MEL</v>
      </c>
    </row>
    <row r="9" spans="1:8" x14ac:dyDescent="0.35">
      <c r="A9" t="str">
        <f t="shared" si="0"/>
        <v>PAP v WCE</v>
      </c>
      <c r="B9">
        <v>2559</v>
      </c>
      <c r="C9" t="str">
        <v>PAP</v>
      </c>
      <c r="D9">
        <v>120</v>
      </c>
      <c r="F9" t="str">
        <v>WCE</v>
      </c>
      <c r="G9">
        <v>70</v>
      </c>
      <c r="H9" t="str">
        <v>PAP</v>
      </c>
    </row>
    <row r="10" spans="1:8" x14ac:dyDescent="0.35">
      <c r="A10" t="str">
        <f t="shared" si="0"/>
        <v>FRE v BRL</v>
      </c>
      <c r="B10">
        <v>2560</v>
      </c>
      <c r="C10" t="str">
        <v>FRE</v>
      </c>
      <c r="D10">
        <v>93</v>
      </c>
      <c r="F10" t="str">
        <v>BRL</v>
      </c>
      <c r="G10">
        <v>70</v>
      </c>
      <c r="H10" t="str">
        <v>FRE</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E80C-B62C-4574-80E0-63924EF5D4E9}">
  <sheetPr codeName="Sheet16">
    <tabColor theme="3" tint="0.59999389629810485"/>
  </sheetPr>
  <dimension ref="A1:E27"/>
  <sheetViews>
    <sheetView workbookViewId="0">
      <selection sqref="A1:E243"/>
    </sheetView>
  </sheetViews>
  <sheetFormatPr defaultRowHeight="14.5" x14ac:dyDescent="0.35"/>
  <cols>
    <col min="1" max="1" width="16.1796875" bestFit="1" customWidth="1"/>
    <col min="2" max="2" width="10" bestFit="1" customWidth="1"/>
    <col min="3" max="3" width="13.26953125" bestFit="1" customWidth="1"/>
    <col min="4" max="4" width="12.453125" bestFit="1" customWidth="1"/>
    <col min="5" max="5" width="20.26953125" bestFit="1" customWidth="1"/>
  </cols>
  <sheetData>
    <row r="1" spans="1:5" x14ac:dyDescent="0.35">
      <c r="A1" t="s">
        <v>662</v>
      </c>
      <c r="B1" t="s">
        <v>72</v>
      </c>
      <c r="C1" t="s">
        <v>663</v>
      </c>
      <c r="D1" t="s">
        <v>664</v>
      </c>
      <c r="E1" t="s">
        <v>665</v>
      </c>
    </row>
    <row r="2" spans="1:5" x14ac:dyDescent="0.35">
      <c r="A2">
        <v>956</v>
      </c>
      <c r="B2">
        <v>17</v>
      </c>
      <c r="C2">
        <v>0</v>
      </c>
      <c r="D2">
        <v>1</v>
      </c>
      <c r="E2">
        <v>4</v>
      </c>
    </row>
    <row r="3" spans="1:5" x14ac:dyDescent="0.35">
      <c r="A3">
        <v>957</v>
      </c>
      <c r="B3">
        <v>18</v>
      </c>
      <c r="C3">
        <v>0</v>
      </c>
      <c r="D3">
        <v>2</v>
      </c>
      <c r="E3">
        <v>4</v>
      </c>
    </row>
    <row r="4" spans="1:5" x14ac:dyDescent="0.35">
      <c r="A4">
        <v>958</v>
      </c>
      <c r="B4">
        <v>6</v>
      </c>
      <c r="C4">
        <v>0</v>
      </c>
      <c r="D4">
        <v>3</v>
      </c>
      <c r="E4">
        <v>4</v>
      </c>
    </row>
    <row r="5" spans="1:5" x14ac:dyDescent="0.35">
      <c r="A5">
        <v>959</v>
      </c>
      <c r="B5">
        <v>9</v>
      </c>
      <c r="C5">
        <v>0</v>
      </c>
      <c r="D5">
        <v>4</v>
      </c>
      <c r="E5">
        <v>4</v>
      </c>
    </row>
    <row r="6" spans="1:5" x14ac:dyDescent="0.35">
      <c r="A6">
        <v>960</v>
      </c>
      <c r="B6">
        <v>5</v>
      </c>
      <c r="C6">
        <v>0</v>
      </c>
      <c r="D6">
        <v>5</v>
      </c>
      <c r="E6">
        <v>0</v>
      </c>
    </row>
    <row r="7" spans="1:5" x14ac:dyDescent="0.35">
      <c r="A7">
        <v>961</v>
      </c>
      <c r="B7">
        <v>16</v>
      </c>
      <c r="C7">
        <v>0</v>
      </c>
      <c r="D7">
        <v>6</v>
      </c>
      <c r="E7">
        <v>0</v>
      </c>
    </row>
    <row r="8" spans="1:5" x14ac:dyDescent="0.35">
      <c r="A8">
        <v>962</v>
      </c>
      <c r="B8">
        <v>8</v>
      </c>
      <c r="C8">
        <v>0</v>
      </c>
      <c r="D8">
        <v>7</v>
      </c>
      <c r="E8">
        <v>0</v>
      </c>
    </row>
    <row r="9" spans="1:5" x14ac:dyDescent="0.35">
      <c r="A9">
        <v>963</v>
      </c>
      <c r="B9">
        <v>11</v>
      </c>
      <c r="C9">
        <v>0</v>
      </c>
      <c r="D9">
        <v>8</v>
      </c>
      <c r="E9">
        <v>0</v>
      </c>
    </row>
    <row r="10" spans="1:5" x14ac:dyDescent="0.35">
      <c r="A10">
        <v>964</v>
      </c>
      <c r="B10">
        <v>18</v>
      </c>
      <c r="C10">
        <v>1</v>
      </c>
      <c r="D10">
        <v>1</v>
      </c>
      <c r="E10">
        <v>8</v>
      </c>
    </row>
    <row r="11" spans="1:5" x14ac:dyDescent="0.35">
      <c r="A11">
        <v>965</v>
      </c>
      <c r="B11">
        <v>6</v>
      </c>
      <c r="C11">
        <v>1</v>
      </c>
      <c r="D11">
        <v>2</v>
      </c>
      <c r="E11">
        <v>8</v>
      </c>
    </row>
    <row r="12" spans="1:5" x14ac:dyDescent="0.35">
      <c r="A12">
        <v>966</v>
      </c>
      <c r="B12">
        <v>17</v>
      </c>
      <c r="C12">
        <v>1</v>
      </c>
      <c r="D12">
        <v>3</v>
      </c>
      <c r="E12">
        <v>8</v>
      </c>
    </row>
    <row r="13" spans="1:5" x14ac:dyDescent="0.35">
      <c r="A13">
        <v>967</v>
      </c>
      <c r="B13">
        <v>9</v>
      </c>
      <c r="C13">
        <v>1</v>
      </c>
      <c r="D13">
        <v>4</v>
      </c>
      <c r="E13">
        <v>8</v>
      </c>
    </row>
    <row r="14" spans="1:5" x14ac:dyDescent="0.35">
      <c r="A14">
        <v>968</v>
      </c>
      <c r="B14">
        <v>2</v>
      </c>
      <c r="C14">
        <v>1</v>
      </c>
      <c r="D14">
        <v>5</v>
      </c>
      <c r="E14">
        <v>4</v>
      </c>
    </row>
    <row r="15" spans="1:5" x14ac:dyDescent="0.35">
      <c r="A15">
        <v>969</v>
      </c>
      <c r="B15">
        <v>4</v>
      </c>
      <c r="C15">
        <v>1</v>
      </c>
      <c r="D15">
        <v>6</v>
      </c>
      <c r="E15">
        <v>4</v>
      </c>
    </row>
    <row r="16" spans="1:5" x14ac:dyDescent="0.35">
      <c r="A16">
        <v>970</v>
      </c>
      <c r="B16">
        <v>10</v>
      </c>
      <c r="C16">
        <v>1</v>
      </c>
      <c r="D16">
        <v>7</v>
      </c>
      <c r="E16">
        <v>4</v>
      </c>
    </row>
    <row r="17" spans="1:5" x14ac:dyDescent="0.35">
      <c r="A17">
        <v>971</v>
      </c>
      <c r="B17">
        <v>16</v>
      </c>
      <c r="C17">
        <v>1</v>
      </c>
      <c r="D17">
        <v>8</v>
      </c>
      <c r="E17">
        <v>4</v>
      </c>
    </row>
    <row r="18" spans="1:5" x14ac:dyDescent="0.35">
      <c r="A18">
        <v>972</v>
      </c>
      <c r="B18">
        <v>7</v>
      </c>
      <c r="C18">
        <v>1</v>
      </c>
      <c r="D18">
        <v>9</v>
      </c>
      <c r="E18">
        <v>4</v>
      </c>
    </row>
    <row r="19" spans="1:5" x14ac:dyDescent="0.35">
      <c r="A19">
        <v>973</v>
      </c>
      <c r="B19">
        <v>1</v>
      </c>
      <c r="C19">
        <v>1</v>
      </c>
      <c r="D19">
        <v>10</v>
      </c>
      <c r="E19">
        <v>0</v>
      </c>
    </row>
    <row r="20" spans="1:5" x14ac:dyDescent="0.35">
      <c r="A20">
        <v>974</v>
      </c>
      <c r="B20">
        <v>14</v>
      </c>
      <c r="C20">
        <v>1</v>
      </c>
      <c r="D20">
        <v>11</v>
      </c>
      <c r="E20">
        <v>0</v>
      </c>
    </row>
    <row r="21" spans="1:5" x14ac:dyDescent="0.35">
      <c r="A21">
        <v>975</v>
      </c>
      <c r="B21">
        <v>5</v>
      </c>
      <c r="C21">
        <v>1</v>
      </c>
      <c r="D21">
        <v>12</v>
      </c>
      <c r="E21">
        <v>0</v>
      </c>
    </row>
    <row r="22" spans="1:5" x14ac:dyDescent="0.35">
      <c r="A22">
        <v>976</v>
      </c>
      <c r="B22">
        <v>13</v>
      </c>
      <c r="C22">
        <v>1</v>
      </c>
      <c r="D22">
        <v>13</v>
      </c>
      <c r="E22">
        <v>0</v>
      </c>
    </row>
    <row r="23" spans="1:5" x14ac:dyDescent="0.35">
      <c r="A23">
        <v>977</v>
      </c>
      <c r="B23">
        <v>11</v>
      </c>
      <c r="C23">
        <v>1</v>
      </c>
      <c r="D23">
        <v>14</v>
      </c>
      <c r="E23">
        <v>0</v>
      </c>
    </row>
    <row r="24" spans="1:5" x14ac:dyDescent="0.35">
      <c r="A24">
        <v>978</v>
      </c>
      <c r="B24">
        <v>8</v>
      </c>
      <c r="C24">
        <v>1</v>
      </c>
      <c r="D24">
        <v>15</v>
      </c>
      <c r="E24">
        <v>0</v>
      </c>
    </row>
    <row r="25" spans="1:5" x14ac:dyDescent="0.35">
      <c r="A25">
        <v>979</v>
      </c>
      <c r="B25">
        <v>15</v>
      </c>
      <c r="C25">
        <v>1</v>
      </c>
      <c r="D25">
        <v>16</v>
      </c>
      <c r="E25">
        <v>0</v>
      </c>
    </row>
    <row r="26" spans="1:5" x14ac:dyDescent="0.35">
      <c r="A26">
        <v>980</v>
      </c>
      <c r="B26">
        <v>12</v>
      </c>
      <c r="C26">
        <v>1</v>
      </c>
      <c r="D26">
        <v>17</v>
      </c>
      <c r="E26">
        <v>0</v>
      </c>
    </row>
    <row r="27" spans="1:5" x14ac:dyDescent="0.35">
      <c r="A27">
        <v>981</v>
      </c>
      <c r="B27">
        <v>3</v>
      </c>
      <c r="C27">
        <v>1</v>
      </c>
      <c r="D27">
        <v>18</v>
      </c>
      <c r="E27">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31A49-3F32-48D5-9A3A-43866ACBE2B2}">
  <sheetPr codeName="Sheet17">
    <tabColor theme="3" tint="0.59999389629810485"/>
  </sheetPr>
  <dimension ref="A1:F2"/>
  <sheetViews>
    <sheetView workbookViewId="0"/>
  </sheetViews>
  <sheetFormatPr defaultRowHeight="14.5" x14ac:dyDescent="0.35"/>
  <cols>
    <col min="1" max="1" width="10.81640625" bestFit="1" customWidth="1"/>
    <col min="2" max="2" width="12.453125" bestFit="1" customWidth="1"/>
    <col min="3" max="3" width="11.1796875" bestFit="1" customWidth="1"/>
    <col min="4" max="4" width="13.26953125" bestFit="1" customWidth="1"/>
    <col min="5" max="5" width="11.26953125" bestFit="1" customWidth="1"/>
    <col min="6" max="6" width="19" bestFit="1" customWidth="1"/>
  </cols>
  <sheetData>
    <row r="1" spans="1:6" x14ac:dyDescent="0.35">
      <c r="A1" t="s">
        <v>42</v>
      </c>
      <c r="B1" t="s">
        <v>49</v>
      </c>
      <c r="C1" t="s">
        <v>4</v>
      </c>
      <c r="D1" t="s">
        <v>663</v>
      </c>
      <c r="E1" t="s">
        <v>29</v>
      </c>
      <c r="F1" t="s">
        <v>744</v>
      </c>
    </row>
    <row r="2" spans="1:6" x14ac:dyDescent="0.35">
      <c r="F2" s="5"/>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1C0D-6CC6-43D6-9450-26B2D25E0FA5}">
  <sheetPr codeName="Sheet18">
    <tabColor theme="3" tint="0.59999389629810485"/>
  </sheetPr>
  <dimension ref="A1:L2"/>
  <sheetViews>
    <sheetView workbookViewId="0"/>
  </sheetViews>
  <sheetFormatPr defaultRowHeight="14.5" x14ac:dyDescent="0.35"/>
  <cols>
    <col min="1" max="1" width="7.81640625" bestFit="1" customWidth="1"/>
    <col min="2" max="2" width="10.81640625" bestFit="1" customWidth="1"/>
    <col min="3" max="3" width="10.7265625" bestFit="1" customWidth="1"/>
    <col min="4" max="4" width="16.26953125" bestFit="1" customWidth="1"/>
    <col min="5" max="5" width="19" bestFit="1" customWidth="1"/>
    <col min="6" max="6" width="13.453125" bestFit="1" customWidth="1"/>
    <col min="7" max="8" width="11" bestFit="1" customWidth="1"/>
    <col min="9" max="9" width="13.453125" bestFit="1" customWidth="1"/>
    <col min="10" max="10" width="12.453125" bestFit="1" customWidth="1"/>
    <col min="11" max="11" width="11.1796875" bestFit="1" customWidth="1"/>
    <col min="12" max="12" width="13.26953125" bestFit="1" customWidth="1"/>
  </cols>
  <sheetData>
    <row r="1" spans="1:12" x14ac:dyDescent="0.35">
      <c r="A1" t="s">
        <v>742</v>
      </c>
      <c r="B1" t="s">
        <v>42</v>
      </c>
      <c r="C1" t="s">
        <v>73</v>
      </c>
      <c r="D1" t="s">
        <v>743</v>
      </c>
      <c r="E1" t="s">
        <v>744</v>
      </c>
      <c r="F1" t="s">
        <v>741</v>
      </c>
      <c r="G1" t="s">
        <v>761</v>
      </c>
      <c r="H1" t="s">
        <v>762</v>
      </c>
      <c r="I1" t="s">
        <v>667</v>
      </c>
      <c r="J1" t="s">
        <v>49</v>
      </c>
      <c r="K1" t="s">
        <v>4</v>
      </c>
      <c r="L1" t="s">
        <v>663</v>
      </c>
    </row>
    <row r="2" spans="1:12" x14ac:dyDescent="0.35">
      <c r="E2" s="5"/>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4C7E2-4600-4C4F-AE1A-C839E17CACA3}">
  <sheetPr codeName="Sheet19"/>
  <dimension ref="A1:A2"/>
  <sheetViews>
    <sheetView workbookViewId="0"/>
  </sheetViews>
  <sheetFormatPr defaultRowHeight="14.5" x14ac:dyDescent="0.35"/>
  <cols>
    <col min="1" max="1" width="20.1796875" bestFit="1" customWidth="1"/>
  </cols>
  <sheetData>
    <row r="1" spans="1:1" x14ac:dyDescent="0.35">
      <c r="A1" t="s">
        <v>790</v>
      </c>
    </row>
    <row r="2" spans="1:1" x14ac:dyDescent="0.35">
      <c r="A2">
        <v>0</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3BCD2-F8AC-4FC7-A0EC-36226705F2B0}">
  <sheetPr codeName="Sheet20"/>
  <dimension ref="A1:F5"/>
  <sheetViews>
    <sheetView workbookViewId="0"/>
  </sheetViews>
  <sheetFormatPr defaultRowHeight="14.5" x14ac:dyDescent="0.35"/>
  <cols>
    <col min="1" max="1" width="17.81640625" bestFit="1" customWidth="1"/>
    <col min="2" max="2" width="66.7265625" bestFit="1" customWidth="1"/>
    <col min="3" max="3" width="14.54296875" bestFit="1" customWidth="1"/>
    <col min="4" max="4" width="22.453125" bestFit="1" customWidth="1"/>
    <col min="5" max="5" width="22.1796875" bestFit="1" customWidth="1"/>
    <col min="6" max="6" width="18.54296875" bestFit="1" customWidth="1"/>
    <col min="7" max="7" width="16.453125" bestFit="1" customWidth="1"/>
    <col min="8" max="8" width="81.1796875" bestFit="1" customWidth="1"/>
  </cols>
  <sheetData>
    <row r="1" spans="1:6" x14ac:dyDescent="0.35">
      <c r="A1" t="s">
        <v>791</v>
      </c>
      <c r="B1" t="s">
        <v>792</v>
      </c>
      <c r="C1" t="s">
        <v>793</v>
      </c>
      <c r="D1" t="s">
        <v>1199</v>
      </c>
      <c r="E1" t="s">
        <v>1200</v>
      </c>
      <c r="F1" t="s">
        <v>1201</v>
      </c>
    </row>
    <row r="2" spans="1:6" x14ac:dyDescent="0.35">
      <c r="A2" t="s">
        <v>790</v>
      </c>
      <c r="B2" t="s">
        <v>1196</v>
      </c>
      <c r="C2" t="s">
        <v>1210</v>
      </c>
      <c r="D2">
        <v>0</v>
      </c>
      <c r="E2" t="b">
        <v>1</v>
      </c>
      <c r="F2" t="s">
        <v>1210</v>
      </c>
    </row>
    <row r="3" spans="1:6" x14ac:dyDescent="0.35">
      <c r="A3" t="s">
        <v>1197</v>
      </c>
      <c r="B3" t="s">
        <v>1198</v>
      </c>
      <c r="C3" t="s">
        <v>1322</v>
      </c>
      <c r="E3" t="b">
        <v>0</v>
      </c>
      <c r="F3" t="s">
        <v>1322</v>
      </c>
    </row>
    <row r="4" spans="1:6" x14ac:dyDescent="0.35">
      <c r="A4" t="s">
        <v>794</v>
      </c>
      <c r="B4" t="s">
        <v>795</v>
      </c>
      <c r="C4" t="s">
        <v>1323</v>
      </c>
      <c r="D4">
        <v>1</v>
      </c>
      <c r="E4" t="b">
        <v>1</v>
      </c>
      <c r="F4" t="s">
        <v>1323</v>
      </c>
    </row>
    <row r="5" spans="1:6" x14ac:dyDescent="0.35">
      <c r="A5" t="s">
        <v>1193</v>
      </c>
      <c r="B5" t="s">
        <v>1194</v>
      </c>
      <c r="C5" t="s">
        <v>1195</v>
      </c>
      <c r="D5">
        <v>6</v>
      </c>
      <c r="E5" t="b">
        <v>1</v>
      </c>
      <c r="F5" t="s">
        <v>1195</v>
      </c>
    </row>
  </sheetData>
  <phoneticPr fontId="8"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FD3B8-D87B-4293-BD8C-01CF194490DD}">
  <sheetPr codeName="Sheet3">
    <tabColor theme="9" tint="0.59999389629810485"/>
    <pageSetUpPr fitToPage="1"/>
  </sheetPr>
  <dimension ref="A1:AF241"/>
  <sheetViews>
    <sheetView topLeftCell="J6" workbookViewId="0">
      <selection activeCell="A6" sqref="A6:U6"/>
    </sheetView>
  </sheetViews>
  <sheetFormatPr defaultColWidth="9.1796875" defaultRowHeight="14.5" outlineLevelRow="1" outlineLevelCol="1" x14ac:dyDescent="0.35"/>
  <cols>
    <col min="1" max="1" width="9.1796875" style="6" hidden="1" customWidth="1" outlineLevel="1"/>
    <col min="2" max="7" width="9.1796875" hidden="1" customWidth="1" outlineLevel="1"/>
    <col min="8" max="9" width="9.1796875" style="6" hidden="1" customWidth="1" outlineLevel="1"/>
    <col min="10" max="10" width="6.7265625" style="7" bestFit="1" customWidth="1" collapsed="1"/>
    <col min="11" max="11" width="5.81640625" style="7" hidden="1" customWidth="1" outlineLevel="1"/>
    <col min="12" max="12" width="22.54296875" style="6" customWidth="1" collapsed="1"/>
    <col min="13" max="13" width="8.81640625" style="7" customWidth="1"/>
    <col min="14" max="14" width="8.81640625" style="25" bestFit="1" customWidth="1"/>
    <col min="15" max="15" width="7" style="25" bestFit="1" customWidth="1"/>
    <col min="16" max="17" width="4.26953125" style="7" bestFit="1" customWidth="1"/>
    <col min="18" max="18" width="4.54296875" style="7" customWidth="1"/>
    <col min="19" max="19" width="16.54296875" style="6" hidden="1" customWidth="1" outlineLevel="1"/>
    <col min="20" max="20" width="9.1796875" style="6" hidden="1" customWidth="1" outlineLevel="1"/>
    <col min="21" max="21" width="11.1796875" style="7" customWidth="1" collapsed="1"/>
    <col min="22" max="23" width="9.1796875" style="6" hidden="1" customWidth="1" outlineLevel="1"/>
    <col min="24" max="24" width="9.1796875" style="6" collapsed="1"/>
    <col min="25" max="30" width="9.1796875" style="6"/>
    <col min="31" max="32" width="9.1796875" style="6" customWidth="1"/>
    <col min="33" max="16384" width="9.1796875" style="6"/>
  </cols>
  <sheetData>
    <row r="1" spans="1:32" hidden="1" outlineLevel="1" x14ac:dyDescent="0.35">
      <c r="B1" s="6"/>
      <c r="C1" s="6"/>
      <c r="D1" s="6"/>
      <c r="E1" s="6"/>
      <c r="F1" s="6"/>
      <c r="G1" s="6"/>
      <c r="X1" s="7" t="s">
        <v>705</v>
      </c>
      <c r="Y1" s="7" t="s">
        <v>693</v>
      </c>
      <c r="Z1" s="7" t="s">
        <v>709</v>
      </c>
      <c r="AA1" s="7" t="s">
        <v>739</v>
      </c>
      <c r="AB1" s="7" t="s">
        <v>697</v>
      </c>
      <c r="AC1" s="7" t="s">
        <v>735</v>
      </c>
      <c r="AD1" s="7" t="s">
        <v>732</v>
      </c>
      <c r="AE1" s="7" t="s">
        <v>677</v>
      </c>
      <c r="AF1" s="7" t="s">
        <v>685</v>
      </c>
    </row>
    <row r="2" spans="1:32" hidden="1" outlineLevel="1" x14ac:dyDescent="0.35">
      <c r="A2" s="6">
        <v>8</v>
      </c>
      <c r="B2" s="6"/>
      <c r="C2" s="6"/>
      <c r="D2" s="6"/>
      <c r="E2" s="6"/>
      <c r="F2" s="6"/>
      <c r="G2" s="6"/>
      <c r="X2" s="7">
        <v>2552</v>
      </c>
      <c r="Y2" s="7">
        <v>2553</v>
      </c>
      <c r="Z2" s="7">
        <v>2554</v>
      </c>
      <c r="AA2" s="7">
        <v>2555</v>
      </c>
      <c r="AB2" s="7">
        <v>2556</v>
      </c>
      <c r="AC2" s="7">
        <v>2557</v>
      </c>
      <c r="AD2" s="7">
        <v>2558</v>
      </c>
      <c r="AE2" s="7">
        <v>2559</v>
      </c>
      <c r="AF2" s="7">
        <v>2560</v>
      </c>
    </row>
    <row r="3" spans="1:32" hidden="1" outlineLevel="1" x14ac:dyDescent="0.35">
      <c r="B3" s="6"/>
      <c r="C3" s="6"/>
      <c r="D3" s="6"/>
      <c r="E3" s="6"/>
      <c r="F3" s="6"/>
      <c r="G3" s="6"/>
    </row>
    <row r="4" spans="1:32" s="23" customFormat="1" ht="52.5" hidden="1" outlineLevel="1" x14ac:dyDescent="0.35">
      <c r="A4" s="107" t="s">
        <v>0</v>
      </c>
      <c r="B4" s="76"/>
      <c r="C4" s="76"/>
      <c r="D4" s="76"/>
      <c r="E4" s="76"/>
      <c r="F4" s="76"/>
      <c r="G4" s="76"/>
      <c r="H4" s="76" t="s">
        <v>1</v>
      </c>
      <c r="I4" s="183"/>
      <c r="J4" s="76" t="s">
        <v>2</v>
      </c>
      <c r="K4" s="76"/>
      <c r="L4" s="108" t="s">
        <v>3</v>
      </c>
      <c r="M4" s="76"/>
      <c r="N4" s="76" t="s">
        <v>4</v>
      </c>
      <c r="O4" s="97" t="s">
        <v>6</v>
      </c>
      <c r="P4" s="97" t="s">
        <v>8</v>
      </c>
      <c r="Q4" s="97" t="s">
        <v>9</v>
      </c>
      <c r="R4" s="97"/>
      <c r="S4" s="76" t="s">
        <v>10</v>
      </c>
      <c r="T4" s="76" t="s">
        <v>11</v>
      </c>
      <c r="U4" s="24"/>
    </row>
    <row r="5" spans="1:32" hidden="1" outlineLevel="1" x14ac:dyDescent="0.35">
      <c r="A5" s="16"/>
      <c r="B5" s="16"/>
      <c r="C5" s="16"/>
      <c r="D5" s="16"/>
      <c r="E5" s="16"/>
      <c r="F5" s="16"/>
      <c r="G5" s="16"/>
      <c r="H5" s="16"/>
      <c r="I5" s="16"/>
      <c r="J5" s="16"/>
      <c r="K5" s="16"/>
      <c r="L5" s="17"/>
      <c r="M5" s="16"/>
      <c r="N5" s="16"/>
      <c r="O5" s="18"/>
      <c r="P5" s="18"/>
      <c r="Q5" s="18"/>
      <c r="R5" s="18"/>
      <c r="S5" s="16"/>
      <c r="T5" s="16"/>
    </row>
    <row r="6" spans="1:32" ht="21" customHeight="1" collapsed="1" x14ac:dyDescent="0.45">
      <c r="A6" s="188" t="s">
        <v>1384</v>
      </c>
      <c r="B6" s="188"/>
      <c r="C6" s="188"/>
      <c r="D6" s="188"/>
      <c r="E6" s="188"/>
      <c r="F6" s="188"/>
      <c r="G6" s="188"/>
      <c r="H6" s="188"/>
      <c r="I6" s="188"/>
      <c r="J6" s="188"/>
      <c r="K6" s="188"/>
      <c r="L6" s="188"/>
      <c r="M6" s="188"/>
      <c r="N6" s="188"/>
      <c r="O6" s="188"/>
      <c r="P6" s="188"/>
      <c r="Q6" s="188"/>
      <c r="R6" s="188"/>
      <c r="S6" s="188"/>
      <c r="T6" s="188"/>
      <c r="U6" s="188"/>
    </row>
    <row r="7" spans="1:32" ht="15.5" x14ac:dyDescent="0.35">
      <c r="B7" s="6"/>
      <c r="C7" s="6"/>
      <c r="D7" s="6"/>
      <c r="E7" s="6"/>
      <c r="F7" s="6"/>
      <c r="G7" s="6"/>
      <c r="L7" s="81"/>
      <c r="M7" s="80"/>
      <c r="N7" s="7"/>
      <c r="O7" s="7"/>
    </row>
    <row r="8" spans="1:32" hidden="1" outlineLevel="1" x14ac:dyDescent="0.35">
      <c r="A8" s="16"/>
      <c r="B8" s="16"/>
      <c r="C8" s="16"/>
      <c r="D8" s="16"/>
      <c r="E8" s="16"/>
      <c r="F8" s="16"/>
      <c r="G8" s="16"/>
      <c r="H8" s="16"/>
      <c r="I8" s="16"/>
      <c r="J8" s="16"/>
      <c r="K8" s="16"/>
      <c r="L8" s="17"/>
      <c r="M8" s="16"/>
      <c r="N8" s="16"/>
      <c r="O8" s="18"/>
      <c r="P8" s="18"/>
      <c r="Q8" s="18"/>
      <c r="R8" s="18"/>
      <c r="S8" s="16"/>
      <c r="T8" s="16"/>
    </row>
    <row r="9" spans="1:32" s="9" customFormat="1" ht="52.5" collapsed="1" x14ac:dyDescent="0.35">
      <c r="A9" s="8" t="s">
        <v>42</v>
      </c>
      <c r="B9" s="8" t="s">
        <v>19</v>
      </c>
      <c r="C9" s="8" t="s">
        <v>20</v>
      </c>
      <c r="D9" s="8" t="s">
        <v>21</v>
      </c>
      <c r="E9" s="8" t="s">
        <v>22</v>
      </c>
      <c r="F9" s="8" t="s">
        <v>23</v>
      </c>
      <c r="G9" s="8" t="s">
        <v>24</v>
      </c>
      <c r="H9" s="8" t="s">
        <v>25</v>
      </c>
      <c r="I9" s="8"/>
      <c r="J9" s="82" t="s">
        <v>26</v>
      </c>
      <c r="K9" s="88"/>
      <c r="L9" s="83" t="s">
        <v>27</v>
      </c>
      <c r="M9" s="88" t="s">
        <v>43</v>
      </c>
      <c r="N9" s="84" t="s">
        <v>44</v>
      </c>
      <c r="O9" s="84" t="s">
        <v>30</v>
      </c>
      <c r="P9" s="86" t="s">
        <v>8</v>
      </c>
      <c r="Q9" s="86" t="s">
        <v>9</v>
      </c>
      <c r="R9" s="86" t="s">
        <v>7</v>
      </c>
      <c r="S9" s="83" t="s">
        <v>31</v>
      </c>
      <c r="T9" s="83" t="s">
        <v>32</v>
      </c>
      <c r="U9" s="88" t="s">
        <v>39</v>
      </c>
      <c r="V9" s="88" t="s">
        <v>40</v>
      </c>
      <c r="W9" s="88" t="s">
        <v>41</v>
      </c>
      <c r="X9" s="88" t="s">
        <v>1385</v>
      </c>
      <c r="Y9" s="88" t="s">
        <v>1386</v>
      </c>
      <c r="Z9" s="88" t="s">
        <v>1387</v>
      </c>
      <c r="AA9" s="88" t="s">
        <v>1388</v>
      </c>
      <c r="AB9" s="88" t="s">
        <v>1389</v>
      </c>
      <c r="AC9" s="88" t="s">
        <v>1390</v>
      </c>
      <c r="AD9" s="88" t="s">
        <v>1391</v>
      </c>
      <c r="AE9" s="88" t="s">
        <v>1392</v>
      </c>
      <c r="AF9" s="89" t="s">
        <v>1393</v>
      </c>
    </row>
    <row r="10" spans="1:32" x14ac:dyDescent="0.35">
      <c r="A10" s="10">
        <v>287</v>
      </c>
      <c r="B10" s="10" t="b">
        <v>1</v>
      </c>
      <c r="C10" s="10" t="b">
        <v>0</v>
      </c>
      <c r="D10" s="10">
        <v>31</v>
      </c>
      <c r="E10" s="10">
        <v>-30</v>
      </c>
      <c r="F10" s="10">
        <v>1</v>
      </c>
      <c r="G10" s="10" t="b">
        <v>1</v>
      </c>
      <c r="H10" s="10">
        <v>1</v>
      </c>
      <c r="I10" s="10"/>
      <c r="J10" s="22">
        <v>1</v>
      </c>
      <c r="K10" s="98"/>
      <c r="L10" s="10" t="s">
        <v>1327</v>
      </c>
      <c r="M10" s="15">
        <v>8</v>
      </c>
      <c r="N10" s="20">
        <v>43</v>
      </c>
      <c r="O10" s="20">
        <v>47</v>
      </c>
      <c r="P10" s="20" t="s">
        <v>1394</v>
      </c>
      <c r="Q10" s="20" t="s">
        <v>1395</v>
      </c>
      <c r="R10" s="20" t="s">
        <v>1396</v>
      </c>
      <c r="S10" s="12">
        <v>802528687</v>
      </c>
      <c r="T10" s="12" t="b">
        <v>1</v>
      </c>
      <c r="U10" s="14" t="s">
        <v>705</v>
      </c>
      <c r="V10" s="14" t="b">
        <v>1</v>
      </c>
      <c r="W10" s="14" t="b">
        <v>1</v>
      </c>
      <c r="X10" s="14" t="s">
        <v>1397</v>
      </c>
      <c r="Y10" s="14" t="s">
        <v>1398</v>
      </c>
      <c r="Z10" s="14" t="s">
        <v>1399</v>
      </c>
      <c r="AA10" s="14" t="s">
        <v>1400</v>
      </c>
      <c r="AB10" s="14" t="s">
        <v>1401</v>
      </c>
      <c r="AC10" s="14" t="s">
        <v>1402</v>
      </c>
      <c r="AD10" s="14" t="s">
        <v>1403</v>
      </c>
      <c r="AE10" s="14" t="s">
        <v>1404</v>
      </c>
      <c r="AF10" s="21" t="s">
        <v>1405</v>
      </c>
    </row>
    <row r="11" spans="1:32" x14ac:dyDescent="0.35">
      <c r="A11" s="10">
        <v>238</v>
      </c>
      <c r="B11" s="10" t="b">
        <v>1</v>
      </c>
      <c r="C11" s="10" t="b">
        <v>1</v>
      </c>
      <c r="D11" s="10">
        <v>31</v>
      </c>
      <c r="E11" s="10">
        <v>-29</v>
      </c>
      <c r="F11" s="10">
        <v>1</v>
      </c>
      <c r="G11" s="10" t="b">
        <v>0</v>
      </c>
      <c r="H11" s="10">
        <v>2</v>
      </c>
      <c r="I11" s="10"/>
      <c r="J11" s="22">
        <v>2</v>
      </c>
      <c r="K11" s="98"/>
      <c r="L11" s="10" t="s">
        <v>1369</v>
      </c>
      <c r="M11" s="15">
        <v>9</v>
      </c>
      <c r="N11" s="20">
        <v>45</v>
      </c>
      <c r="O11" s="20">
        <v>45</v>
      </c>
      <c r="P11" s="15" t="s">
        <v>1394</v>
      </c>
      <c r="Q11" s="15" t="s">
        <v>1395</v>
      </c>
      <c r="R11" s="15" t="s">
        <v>1406</v>
      </c>
      <c r="S11" s="10">
        <v>1559115494</v>
      </c>
      <c r="T11" s="10" t="b">
        <v>1</v>
      </c>
      <c r="U11" s="14" t="s">
        <v>732</v>
      </c>
      <c r="V11" s="14" t="b">
        <v>1</v>
      </c>
      <c r="W11" s="14" t="b">
        <v>1</v>
      </c>
      <c r="X11" s="14" t="s">
        <v>1407</v>
      </c>
      <c r="Y11" s="14" t="s">
        <v>1408</v>
      </c>
      <c r="Z11" s="14" t="s">
        <v>1409</v>
      </c>
      <c r="AA11" s="14" t="s">
        <v>1410</v>
      </c>
      <c r="AB11" s="14" t="s">
        <v>1411</v>
      </c>
      <c r="AC11" s="14" t="s">
        <v>1412</v>
      </c>
      <c r="AD11" s="14" t="s">
        <v>1413</v>
      </c>
      <c r="AE11" s="14" t="s">
        <v>1414</v>
      </c>
      <c r="AF11" s="21" t="s">
        <v>1415</v>
      </c>
    </row>
    <row r="12" spans="1:32" x14ac:dyDescent="0.35">
      <c r="A12" s="10">
        <v>15</v>
      </c>
      <c r="B12" s="10" t="b">
        <v>1</v>
      </c>
      <c r="C12" s="10" t="b">
        <v>0</v>
      </c>
      <c r="D12" s="10">
        <v>31</v>
      </c>
      <c r="E12" s="10">
        <v>-29</v>
      </c>
      <c r="F12" s="10">
        <v>2</v>
      </c>
      <c r="G12" s="10" t="b">
        <v>0</v>
      </c>
      <c r="H12" s="10">
        <v>3</v>
      </c>
      <c r="I12" s="10"/>
      <c r="J12" s="22">
        <v>2</v>
      </c>
      <c r="K12" s="98"/>
      <c r="L12" s="10" t="s">
        <v>845</v>
      </c>
      <c r="M12" s="15">
        <v>8</v>
      </c>
      <c r="N12" s="20">
        <v>41</v>
      </c>
      <c r="O12" s="20">
        <v>45</v>
      </c>
      <c r="P12" s="15" t="s">
        <v>1394</v>
      </c>
      <c r="Q12" s="15" t="s">
        <v>1395</v>
      </c>
      <c r="R12" s="15" t="s">
        <v>1396</v>
      </c>
      <c r="S12" s="10">
        <v>331243213</v>
      </c>
      <c r="T12" s="10" t="b">
        <v>1</v>
      </c>
      <c r="U12" s="14" t="s">
        <v>697</v>
      </c>
      <c r="V12" s="14" t="b">
        <v>1</v>
      </c>
      <c r="W12" s="14" t="b">
        <v>1</v>
      </c>
      <c r="X12" s="14" t="s">
        <v>1407</v>
      </c>
      <c r="Y12" s="14" t="s">
        <v>1416</v>
      </c>
      <c r="Z12" s="14" t="s">
        <v>1409</v>
      </c>
      <c r="AA12" s="14" t="s">
        <v>1410</v>
      </c>
      <c r="AB12" s="14" t="s">
        <v>1411</v>
      </c>
      <c r="AC12" s="14" t="s">
        <v>1412</v>
      </c>
      <c r="AD12" s="14" t="s">
        <v>1413</v>
      </c>
      <c r="AE12" s="14" t="s">
        <v>1414</v>
      </c>
      <c r="AF12" s="21" t="s">
        <v>1415</v>
      </c>
    </row>
    <row r="13" spans="1:32" s="11" customFormat="1" x14ac:dyDescent="0.35">
      <c r="A13" s="10">
        <v>115</v>
      </c>
      <c r="B13" s="10" t="b">
        <v>0</v>
      </c>
      <c r="C13" s="10" t="b">
        <v>0</v>
      </c>
      <c r="D13" s="10">
        <v>31</v>
      </c>
      <c r="E13" s="10">
        <v>-27</v>
      </c>
      <c r="F13" s="10">
        <v>1</v>
      </c>
      <c r="G13" s="10" t="b">
        <v>1</v>
      </c>
      <c r="H13" s="10">
        <v>4</v>
      </c>
      <c r="I13" s="10"/>
      <c r="J13" s="22">
        <v>4</v>
      </c>
      <c r="K13" s="98"/>
      <c r="L13" s="10" t="s">
        <v>1372</v>
      </c>
      <c r="M13" s="15">
        <v>8</v>
      </c>
      <c r="N13" s="20">
        <v>41</v>
      </c>
      <c r="O13" s="20">
        <v>39</v>
      </c>
      <c r="P13" s="15" t="s">
        <v>1396</v>
      </c>
      <c r="Q13" s="15" t="s">
        <v>1417</v>
      </c>
      <c r="R13" s="15" t="s">
        <v>1396</v>
      </c>
      <c r="S13" s="10">
        <v>428074707</v>
      </c>
      <c r="T13" s="10" t="b">
        <v>1</v>
      </c>
      <c r="U13" s="14" t="s">
        <v>701</v>
      </c>
      <c r="V13" s="14" t="b">
        <v>1</v>
      </c>
      <c r="W13" s="14" t="b">
        <v>0</v>
      </c>
      <c r="X13" s="14" t="s">
        <v>1407</v>
      </c>
      <c r="Y13" s="14" t="s">
        <v>1416</v>
      </c>
      <c r="Z13" s="14" t="s">
        <v>1409</v>
      </c>
      <c r="AA13" s="14" t="s">
        <v>1410</v>
      </c>
      <c r="AB13" s="14" t="s">
        <v>1411</v>
      </c>
      <c r="AC13" s="14" t="s">
        <v>1412</v>
      </c>
      <c r="AD13" s="14" t="s">
        <v>1413</v>
      </c>
      <c r="AE13" s="14" t="s">
        <v>1414</v>
      </c>
      <c r="AF13" s="21" t="s">
        <v>1415</v>
      </c>
    </row>
    <row r="14" spans="1:32" x14ac:dyDescent="0.35">
      <c r="A14" s="10">
        <v>123</v>
      </c>
      <c r="B14" s="10" t="b">
        <v>0</v>
      </c>
      <c r="C14" s="10" t="b">
        <v>0</v>
      </c>
      <c r="D14" s="10">
        <v>1</v>
      </c>
      <c r="E14" s="10">
        <v>3</v>
      </c>
      <c r="F14" s="10">
        <v>2</v>
      </c>
      <c r="G14" s="10" t="b">
        <v>1</v>
      </c>
      <c r="H14" s="10">
        <v>5</v>
      </c>
      <c r="I14" s="10"/>
      <c r="J14" s="22">
        <v>4</v>
      </c>
      <c r="K14" s="98"/>
      <c r="L14" s="10" t="s">
        <v>1347</v>
      </c>
      <c r="M14" s="15">
        <v>7</v>
      </c>
      <c r="N14" s="20">
        <v>29</v>
      </c>
      <c r="O14" s="20">
        <v>39</v>
      </c>
      <c r="P14" s="15" t="s">
        <v>1394</v>
      </c>
      <c r="Q14" s="15" t="s">
        <v>1395</v>
      </c>
      <c r="R14" s="15" t="s">
        <v>1396</v>
      </c>
      <c r="S14" s="10">
        <v>1032412463</v>
      </c>
      <c r="T14" s="10" t="b">
        <v>1</v>
      </c>
      <c r="U14" s="14" t="s">
        <v>705</v>
      </c>
      <c r="V14" s="14" t="b">
        <v>1</v>
      </c>
      <c r="W14" s="14" t="b">
        <v>1</v>
      </c>
      <c r="X14" s="14" t="s">
        <v>1418</v>
      </c>
      <c r="Y14" s="14" t="s">
        <v>1398</v>
      </c>
      <c r="Z14" s="14" t="s">
        <v>1419</v>
      </c>
      <c r="AA14" s="14" t="s">
        <v>1420</v>
      </c>
      <c r="AB14" s="14" t="s">
        <v>1421</v>
      </c>
      <c r="AC14" s="14" t="s">
        <v>1402</v>
      </c>
      <c r="AD14" s="14" t="s">
        <v>1403</v>
      </c>
      <c r="AE14" s="14" t="s">
        <v>1422</v>
      </c>
      <c r="AF14" s="21" t="s">
        <v>1423</v>
      </c>
    </row>
    <row r="15" spans="1:32" x14ac:dyDescent="0.35">
      <c r="A15" s="10">
        <v>78</v>
      </c>
      <c r="B15" s="10" t="b">
        <v>1</v>
      </c>
      <c r="C15" s="10" t="b">
        <v>0</v>
      </c>
      <c r="D15" s="10">
        <v>6</v>
      </c>
      <c r="E15" s="10">
        <v>0</v>
      </c>
      <c r="F15" s="10">
        <v>1</v>
      </c>
      <c r="G15" s="10" t="b">
        <v>0</v>
      </c>
      <c r="H15" s="10">
        <v>6</v>
      </c>
      <c r="I15" s="10"/>
      <c r="J15" s="22">
        <v>6</v>
      </c>
      <c r="K15" s="98"/>
      <c r="L15" s="10" t="s">
        <v>1371</v>
      </c>
      <c r="M15" s="15">
        <v>7</v>
      </c>
      <c r="N15" s="20">
        <v>35</v>
      </c>
      <c r="O15" s="20">
        <v>37</v>
      </c>
      <c r="P15" s="15" t="s">
        <v>1394</v>
      </c>
      <c r="Q15" s="15" t="s">
        <v>1395</v>
      </c>
      <c r="R15" s="15" t="s">
        <v>1406</v>
      </c>
      <c r="S15" s="10">
        <v>443199345</v>
      </c>
      <c r="T15" s="10" t="b">
        <v>1</v>
      </c>
      <c r="U15" s="14" t="s">
        <v>728</v>
      </c>
      <c r="V15" s="14" t="b">
        <v>1</v>
      </c>
      <c r="W15" s="14" t="b">
        <v>0</v>
      </c>
      <c r="X15" s="14" t="s">
        <v>1397</v>
      </c>
      <c r="Y15" s="14" t="s">
        <v>1424</v>
      </c>
      <c r="Z15" s="14" t="s">
        <v>1419</v>
      </c>
      <c r="AA15" s="14" t="s">
        <v>1425</v>
      </c>
      <c r="AB15" s="14" t="s">
        <v>1411</v>
      </c>
      <c r="AC15" s="14" t="s">
        <v>1412</v>
      </c>
      <c r="AD15" s="14" t="s">
        <v>1426</v>
      </c>
      <c r="AE15" s="14" t="s">
        <v>1422</v>
      </c>
      <c r="AF15" s="21" t="s">
        <v>1427</v>
      </c>
    </row>
    <row r="16" spans="1:32" x14ac:dyDescent="0.35">
      <c r="A16" s="10">
        <v>89</v>
      </c>
      <c r="B16" s="10" t="b">
        <v>0</v>
      </c>
      <c r="C16" s="10" t="b">
        <v>0</v>
      </c>
      <c r="D16" s="10">
        <v>31</v>
      </c>
      <c r="E16" s="10">
        <v>-24</v>
      </c>
      <c r="F16" s="10">
        <v>1</v>
      </c>
      <c r="G16" s="10" t="b">
        <v>1</v>
      </c>
      <c r="H16" s="10">
        <v>7</v>
      </c>
      <c r="I16" s="10"/>
      <c r="J16" s="22">
        <v>7</v>
      </c>
      <c r="K16" s="98"/>
      <c r="L16" s="10" t="s">
        <v>1428</v>
      </c>
      <c r="M16" s="15">
        <v>7</v>
      </c>
      <c r="N16" s="20">
        <v>37</v>
      </c>
      <c r="O16" s="20">
        <v>35</v>
      </c>
      <c r="P16" s="15" t="s">
        <v>1396</v>
      </c>
      <c r="Q16" s="15" t="s">
        <v>1395</v>
      </c>
      <c r="R16" s="15" t="s">
        <v>1396</v>
      </c>
      <c r="S16" s="10">
        <v>1826811039</v>
      </c>
      <c r="T16" s="10" t="b">
        <v>1</v>
      </c>
      <c r="U16" s="14" t="s">
        <v>732</v>
      </c>
      <c r="V16" s="14" t="b">
        <v>1</v>
      </c>
      <c r="W16" s="14" t="b">
        <v>1</v>
      </c>
      <c r="X16" s="14" t="s">
        <v>1429</v>
      </c>
      <c r="Y16" s="14" t="s">
        <v>1430</v>
      </c>
      <c r="Z16" s="14" t="s">
        <v>1431</v>
      </c>
      <c r="AA16" s="14" t="s">
        <v>1425</v>
      </c>
      <c r="AB16" s="14" t="s">
        <v>1432</v>
      </c>
      <c r="AC16" s="14" t="s">
        <v>1433</v>
      </c>
      <c r="AD16" s="14" t="s">
        <v>1434</v>
      </c>
      <c r="AE16" s="14" t="s">
        <v>1435</v>
      </c>
      <c r="AF16" s="21" t="s">
        <v>1436</v>
      </c>
    </row>
    <row r="17" spans="1:32" x14ac:dyDescent="0.35">
      <c r="A17" s="10">
        <v>105</v>
      </c>
      <c r="B17" s="10" t="b">
        <v>0</v>
      </c>
      <c r="C17" s="10" t="b">
        <v>0</v>
      </c>
      <c r="D17" s="10">
        <v>31</v>
      </c>
      <c r="E17" s="10">
        <v>-24</v>
      </c>
      <c r="F17" s="10">
        <v>2</v>
      </c>
      <c r="G17" s="10" t="b">
        <v>1</v>
      </c>
      <c r="H17" s="10">
        <v>8</v>
      </c>
      <c r="I17" s="10"/>
      <c r="J17" s="22">
        <v>7</v>
      </c>
      <c r="K17" s="98"/>
      <c r="L17" s="10" t="s">
        <v>1354</v>
      </c>
      <c r="M17" s="15">
        <v>7</v>
      </c>
      <c r="N17" s="20">
        <v>37</v>
      </c>
      <c r="O17" s="20">
        <v>35</v>
      </c>
      <c r="P17" s="15" t="s">
        <v>1394</v>
      </c>
      <c r="Q17" s="15" t="s">
        <v>1417</v>
      </c>
      <c r="R17" s="15" t="s">
        <v>1396</v>
      </c>
      <c r="S17" s="10">
        <v>1011111950</v>
      </c>
      <c r="T17" s="10" t="b">
        <v>1</v>
      </c>
      <c r="U17" s="14" t="s">
        <v>705</v>
      </c>
      <c r="V17" s="14" t="b">
        <v>1</v>
      </c>
      <c r="W17" s="14" t="b">
        <v>1</v>
      </c>
      <c r="X17" s="14" t="s">
        <v>1437</v>
      </c>
      <c r="Y17" s="14" t="s">
        <v>1398</v>
      </c>
      <c r="Z17" s="14" t="s">
        <v>1438</v>
      </c>
      <c r="AA17" s="14" t="s">
        <v>1400</v>
      </c>
      <c r="AB17" s="14" t="s">
        <v>1401</v>
      </c>
      <c r="AC17" s="14" t="s">
        <v>1402</v>
      </c>
      <c r="AD17" s="14" t="s">
        <v>1413</v>
      </c>
      <c r="AE17" s="14" t="s">
        <v>1414</v>
      </c>
      <c r="AF17" s="21" t="s">
        <v>1439</v>
      </c>
    </row>
    <row r="18" spans="1:32" x14ac:dyDescent="0.35">
      <c r="A18" s="10">
        <v>171</v>
      </c>
      <c r="B18" s="10" t="b">
        <v>0</v>
      </c>
      <c r="C18" s="10" t="b">
        <v>0</v>
      </c>
      <c r="D18" s="10">
        <v>6</v>
      </c>
      <c r="E18" s="10">
        <v>1</v>
      </c>
      <c r="F18" s="10">
        <v>3</v>
      </c>
      <c r="G18" s="10" t="b">
        <v>1</v>
      </c>
      <c r="H18" s="10">
        <v>9</v>
      </c>
      <c r="I18" s="10"/>
      <c r="J18" s="22">
        <v>7</v>
      </c>
      <c r="K18" s="98"/>
      <c r="L18" s="10" t="s">
        <v>1374</v>
      </c>
      <c r="M18" s="15">
        <v>7</v>
      </c>
      <c r="N18" s="20">
        <v>29</v>
      </c>
      <c r="O18" s="20">
        <v>35</v>
      </c>
      <c r="P18" s="15" t="s">
        <v>1394</v>
      </c>
      <c r="Q18" s="15" t="s">
        <v>1417</v>
      </c>
      <c r="R18" s="15" t="s">
        <v>1406</v>
      </c>
      <c r="S18" s="10">
        <v>1495808240</v>
      </c>
      <c r="T18" s="10" t="b">
        <v>1</v>
      </c>
      <c r="U18" s="14" t="s">
        <v>721</v>
      </c>
      <c r="V18" s="14" t="b">
        <v>1</v>
      </c>
      <c r="W18" s="14" t="b">
        <v>0</v>
      </c>
      <c r="X18" s="14" t="s">
        <v>1440</v>
      </c>
      <c r="Y18" s="14" t="s">
        <v>1398</v>
      </c>
      <c r="Z18" s="14" t="s">
        <v>1409</v>
      </c>
      <c r="AA18" s="14" t="s">
        <v>1425</v>
      </c>
      <c r="AB18" s="14" t="s">
        <v>1432</v>
      </c>
      <c r="AC18" s="14" t="s">
        <v>1441</v>
      </c>
      <c r="AD18" s="14" t="s">
        <v>1403</v>
      </c>
      <c r="AE18" s="14" t="s">
        <v>1422</v>
      </c>
      <c r="AF18" s="21" t="s">
        <v>1423</v>
      </c>
    </row>
    <row r="19" spans="1:32" x14ac:dyDescent="0.35">
      <c r="A19" s="10">
        <v>39</v>
      </c>
      <c r="B19" s="10" t="b">
        <v>1</v>
      </c>
      <c r="C19" s="10" t="b">
        <v>0</v>
      </c>
      <c r="D19" s="10">
        <v>6</v>
      </c>
      <c r="E19" s="10">
        <v>1</v>
      </c>
      <c r="F19" s="10">
        <v>4</v>
      </c>
      <c r="G19" s="10" t="b">
        <v>1</v>
      </c>
      <c r="H19" s="10">
        <v>10</v>
      </c>
      <c r="I19" s="10"/>
      <c r="J19" s="22">
        <v>7</v>
      </c>
      <c r="K19" s="98"/>
      <c r="L19" s="10" t="s">
        <v>1326</v>
      </c>
      <c r="M19" s="15">
        <v>6</v>
      </c>
      <c r="N19" s="20">
        <v>29</v>
      </c>
      <c r="O19" s="20">
        <v>35</v>
      </c>
      <c r="P19" s="15" t="s">
        <v>1394</v>
      </c>
      <c r="Q19" s="15" t="s">
        <v>1417</v>
      </c>
      <c r="R19" s="15" t="s">
        <v>1396</v>
      </c>
      <c r="S19" s="10">
        <v>882551530</v>
      </c>
      <c r="T19" s="10" t="b">
        <v>1</v>
      </c>
      <c r="U19" s="14" t="s">
        <v>705</v>
      </c>
      <c r="V19" s="14" t="b">
        <v>1</v>
      </c>
      <c r="W19" s="14" t="b">
        <v>1</v>
      </c>
      <c r="X19" s="14" t="s">
        <v>1429</v>
      </c>
      <c r="Y19" s="14" t="s">
        <v>1424</v>
      </c>
      <c r="Z19" s="14" t="s">
        <v>1419</v>
      </c>
      <c r="AA19" s="14" t="s">
        <v>1400</v>
      </c>
      <c r="AB19" s="14" t="s">
        <v>1411</v>
      </c>
      <c r="AC19" s="14" t="s">
        <v>1442</v>
      </c>
      <c r="AD19" s="14" t="s">
        <v>1443</v>
      </c>
      <c r="AE19" s="14" t="s">
        <v>1435</v>
      </c>
      <c r="AF19" s="21" t="s">
        <v>1439</v>
      </c>
    </row>
    <row r="20" spans="1:32" s="11" customFormat="1" x14ac:dyDescent="0.35">
      <c r="A20" s="10">
        <v>202</v>
      </c>
      <c r="B20" s="10" t="b">
        <v>0</v>
      </c>
      <c r="C20" s="10" t="b">
        <v>0</v>
      </c>
      <c r="D20" s="10">
        <v>31</v>
      </c>
      <c r="E20" s="10">
        <v>-20</v>
      </c>
      <c r="F20" s="10">
        <v>1</v>
      </c>
      <c r="G20" s="10" t="b">
        <v>0</v>
      </c>
      <c r="H20" s="10">
        <v>11</v>
      </c>
      <c r="I20" s="10"/>
      <c r="J20" s="22">
        <v>11</v>
      </c>
      <c r="K20" s="98"/>
      <c r="L20" s="10" t="s">
        <v>1335</v>
      </c>
      <c r="M20" s="15">
        <v>7</v>
      </c>
      <c r="N20" s="20">
        <v>29</v>
      </c>
      <c r="O20" s="20">
        <v>33</v>
      </c>
      <c r="P20" s="15" t="s">
        <v>1394</v>
      </c>
      <c r="Q20" s="15" t="s">
        <v>1395</v>
      </c>
      <c r="R20" s="15" t="s">
        <v>1406</v>
      </c>
      <c r="S20" s="10">
        <v>821414535</v>
      </c>
      <c r="T20" s="10" t="b">
        <v>1</v>
      </c>
      <c r="U20" s="14" t="s">
        <v>681</v>
      </c>
      <c r="V20" s="14" t="b">
        <v>1</v>
      </c>
      <c r="W20" s="14" t="b">
        <v>0</v>
      </c>
      <c r="X20" s="14" t="s">
        <v>1407</v>
      </c>
      <c r="Y20" s="14" t="s">
        <v>1416</v>
      </c>
      <c r="Z20" s="14" t="s">
        <v>1409</v>
      </c>
      <c r="AA20" s="14" t="s">
        <v>1425</v>
      </c>
      <c r="AB20" s="14" t="s">
        <v>1432</v>
      </c>
      <c r="AC20" s="14" t="s">
        <v>1441</v>
      </c>
      <c r="AD20" s="14" t="s">
        <v>1413</v>
      </c>
      <c r="AE20" s="14" t="s">
        <v>1422</v>
      </c>
      <c r="AF20" s="21" t="s">
        <v>1444</v>
      </c>
    </row>
    <row r="21" spans="1:32" x14ac:dyDescent="0.35">
      <c r="A21" s="10">
        <v>103</v>
      </c>
      <c r="B21" s="10" t="b">
        <v>0</v>
      </c>
      <c r="C21" s="10" t="b">
        <v>0</v>
      </c>
      <c r="D21" s="10">
        <v>1</v>
      </c>
      <c r="E21" s="10">
        <v>10</v>
      </c>
      <c r="F21" s="10">
        <v>2</v>
      </c>
      <c r="G21" s="10" t="b">
        <v>0</v>
      </c>
      <c r="H21" s="10">
        <v>12</v>
      </c>
      <c r="I21" s="10"/>
      <c r="J21" s="22">
        <v>11</v>
      </c>
      <c r="K21" s="98"/>
      <c r="L21" s="10" t="s">
        <v>1331</v>
      </c>
      <c r="M21" s="15">
        <v>7</v>
      </c>
      <c r="N21" s="20">
        <v>23</v>
      </c>
      <c r="O21" s="20">
        <v>33</v>
      </c>
      <c r="P21" s="15" t="s">
        <v>1396</v>
      </c>
      <c r="Q21" s="15" t="s">
        <v>1395</v>
      </c>
      <c r="R21" s="15" t="s">
        <v>1396</v>
      </c>
      <c r="S21" s="10">
        <v>1695227405</v>
      </c>
      <c r="T21" s="10" t="b">
        <v>1</v>
      </c>
      <c r="U21" s="14" t="s">
        <v>705</v>
      </c>
      <c r="V21" s="14" t="b">
        <v>1</v>
      </c>
      <c r="W21" s="14" t="b">
        <v>1</v>
      </c>
      <c r="X21" s="14" t="s">
        <v>1437</v>
      </c>
      <c r="Y21" s="14" t="s">
        <v>1445</v>
      </c>
      <c r="Z21" s="14" t="s">
        <v>1446</v>
      </c>
      <c r="AA21" s="14" t="s">
        <v>1447</v>
      </c>
      <c r="AB21" s="14" t="s">
        <v>1432</v>
      </c>
      <c r="AC21" s="14" t="s">
        <v>1448</v>
      </c>
      <c r="AD21" s="14" t="s">
        <v>1449</v>
      </c>
      <c r="AE21" s="14" t="s">
        <v>1414</v>
      </c>
      <c r="AF21" s="21" t="s">
        <v>1450</v>
      </c>
    </row>
    <row r="22" spans="1:32" x14ac:dyDescent="0.35">
      <c r="A22" s="10">
        <v>270</v>
      </c>
      <c r="B22" s="10" t="b">
        <v>0</v>
      </c>
      <c r="C22" s="10" t="b">
        <v>0</v>
      </c>
      <c r="D22" s="10">
        <v>6</v>
      </c>
      <c r="E22" s="10">
        <v>5</v>
      </c>
      <c r="F22" s="10">
        <v>3</v>
      </c>
      <c r="G22" s="10" t="b">
        <v>0</v>
      </c>
      <c r="H22" s="10">
        <v>13</v>
      </c>
      <c r="I22" s="10"/>
      <c r="J22" s="22">
        <v>11</v>
      </c>
      <c r="K22" s="98"/>
      <c r="L22" s="10" t="s">
        <v>1375</v>
      </c>
      <c r="M22" s="15">
        <v>7</v>
      </c>
      <c r="N22" s="20">
        <v>31</v>
      </c>
      <c r="O22" s="20">
        <v>33</v>
      </c>
      <c r="P22" s="15" t="s">
        <v>1</v>
      </c>
      <c r="Q22" s="15" t="s">
        <v>1</v>
      </c>
      <c r="R22" s="15" t="s">
        <v>1</v>
      </c>
      <c r="S22" s="10">
        <v>1332474309</v>
      </c>
      <c r="T22" s="10" t="b">
        <v>1</v>
      </c>
      <c r="U22" s="14" t="s">
        <v>1</v>
      </c>
      <c r="V22" s="14" t="b">
        <v>1</v>
      </c>
      <c r="W22" s="14" t="b">
        <v>0</v>
      </c>
      <c r="X22" s="14" t="s">
        <v>1397</v>
      </c>
      <c r="Y22" s="14" t="s">
        <v>1451</v>
      </c>
      <c r="Z22" s="14" t="s">
        <v>1409</v>
      </c>
      <c r="AA22" s="14" t="s">
        <v>1425</v>
      </c>
      <c r="AB22" s="14" t="s">
        <v>1411</v>
      </c>
      <c r="AC22" s="14" t="s">
        <v>1452</v>
      </c>
      <c r="AD22" s="14" t="s">
        <v>1453</v>
      </c>
      <c r="AE22" s="14" t="s">
        <v>1422</v>
      </c>
      <c r="AF22" s="21" t="s">
        <v>1427</v>
      </c>
    </row>
    <row r="23" spans="1:32" s="11" customFormat="1" x14ac:dyDescent="0.35">
      <c r="A23" s="10">
        <v>317</v>
      </c>
      <c r="B23" s="10" t="b">
        <v>0</v>
      </c>
      <c r="C23" s="10" t="b">
        <v>0</v>
      </c>
      <c r="D23" s="10">
        <v>31</v>
      </c>
      <c r="E23" s="10">
        <v>-20</v>
      </c>
      <c r="F23" s="10">
        <v>4</v>
      </c>
      <c r="G23" s="10" t="b">
        <v>0</v>
      </c>
      <c r="H23" s="10">
        <v>14</v>
      </c>
      <c r="I23" s="10"/>
      <c r="J23" s="22">
        <v>11</v>
      </c>
      <c r="K23" s="98"/>
      <c r="L23" s="10" t="s">
        <v>1454</v>
      </c>
      <c r="M23" s="15">
        <v>7</v>
      </c>
      <c r="N23" s="20">
        <v>33</v>
      </c>
      <c r="O23" s="20">
        <v>33</v>
      </c>
      <c r="P23" s="15" t="s">
        <v>1394</v>
      </c>
      <c r="Q23" s="15" t="s">
        <v>1417</v>
      </c>
      <c r="R23" s="15" t="s">
        <v>1455</v>
      </c>
      <c r="S23" s="10">
        <v>2074366263</v>
      </c>
      <c r="T23" s="10" t="b">
        <v>1</v>
      </c>
      <c r="U23" s="14" t="s">
        <v>693</v>
      </c>
      <c r="V23" s="14" t="b">
        <v>1</v>
      </c>
      <c r="W23" s="14" t="b">
        <v>1</v>
      </c>
      <c r="X23" s="14" t="s">
        <v>1397</v>
      </c>
      <c r="Y23" s="14" t="s">
        <v>1408</v>
      </c>
      <c r="Z23" s="14" t="s">
        <v>1431</v>
      </c>
      <c r="AA23" s="14" t="s">
        <v>1400</v>
      </c>
      <c r="AB23" s="14" t="s">
        <v>1432</v>
      </c>
      <c r="AC23" s="14" t="s">
        <v>1412</v>
      </c>
      <c r="AD23" s="14" t="s">
        <v>1426</v>
      </c>
      <c r="AE23" s="14" t="s">
        <v>1414</v>
      </c>
      <c r="AF23" s="21" t="s">
        <v>1456</v>
      </c>
    </row>
    <row r="24" spans="1:32" s="11" customFormat="1" x14ac:dyDescent="0.35">
      <c r="A24" s="10">
        <v>239</v>
      </c>
      <c r="B24" s="10" t="b">
        <v>1</v>
      </c>
      <c r="C24" s="10" t="b">
        <v>0</v>
      </c>
      <c r="D24" s="10">
        <v>31</v>
      </c>
      <c r="E24" s="10">
        <v>-20</v>
      </c>
      <c r="F24" s="10">
        <v>5</v>
      </c>
      <c r="G24" s="10" t="b">
        <v>0</v>
      </c>
      <c r="H24" s="10">
        <v>15</v>
      </c>
      <c r="I24" s="10"/>
      <c r="J24" s="22">
        <v>11</v>
      </c>
      <c r="K24" s="98"/>
      <c r="L24" s="10" t="s">
        <v>1332</v>
      </c>
      <c r="M24" s="15">
        <v>7</v>
      </c>
      <c r="N24" s="20">
        <v>29</v>
      </c>
      <c r="O24" s="20">
        <v>33</v>
      </c>
      <c r="P24" s="15" t="s">
        <v>1394</v>
      </c>
      <c r="Q24" s="15" t="s">
        <v>1395</v>
      </c>
      <c r="R24" s="15" t="s">
        <v>1396</v>
      </c>
      <c r="S24" s="10">
        <v>1202194015</v>
      </c>
      <c r="T24" s="10" t="b">
        <v>1</v>
      </c>
      <c r="U24" s="14" t="s">
        <v>705</v>
      </c>
      <c r="V24" s="14" t="b">
        <v>1</v>
      </c>
      <c r="W24" s="14" t="b">
        <v>1</v>
      </c>
      <c r="X24" s="14" t="s">
        <v>1437</v>
      </c>
      <c r="Y24" s="14" t="s">
        <v>1398</v>
      </c>
      <c r="Z24" s="14" t="s">
        <v>1457</v>
      </c>
      <c r="AA24" s="14" t="s">
        <v>1400</v>
      </c>
      <c r="AB24" s="14" t="s">
        <v>1401</v>
      </c>
      <c r="AC24" s="14" t="s">
        <v>1412</v>
      </c>
      <c r="AD24" s="14" t="s">
        <v>1426</v>
      </c>
      <c r="AE24" s="14" t="s">
        <v>1414</v>
      </c>
      <c r="AF24" s="21" t="s">
        <v>1423</v>
      </c>
    </row>
    <row r="25" spans="1:32" x14ac:dyDescent="0.35">
      <c r="A25" s="10">
        <v>230</v>
      </c>
      <c r="B25" s="10" t="b">
        <v>0</v>
      </c>
      <c r="C25" s="10" t="b">
        <v>0</v>
      </c>
      <c r="D25" s="10">
        <v>6</v>
      </c>
      <c r="E25" s="10">
        <v>10</v>
      </c>
      <c r="F25" s="10">
        <v>1</v>
      </c>
      <c r="G25" s="10" t="b">
        <v>1</v>
      </c>
      <c r="H25" s="10">
        <v>16</v>
      </c>
      <c r="I25" s="10"/>
      <c r="J25" s="22">
        <v>16</v>
      </c>
      <c r="K25" s="98"/>
      <c r="L25" s="10" t="s">
        <v>1373</v>
      </c>
      <c r="M25" s="15">
        <v>7</v>
      </c>
      <c r="N25" s="20">
        <v>29</v>
      </c>
      <c r="O25" s="20">
        <v>31</v>
      </c>
      <c r="P25" s="15" t="s">
        <v>1394</v>
      </c>
      <c r="Q25" s="15" t="s">
        <v>1395</v>
      </c>
      <c r="R25" s="15" t="s">
        <v>1396</v>
      </c>
      <c r="S25" s="10">
        <v>1645977167</v>
      </c>
      <c r="T25" s="10" t="b">
        <v>1</v>
      </c>
      <c r="U25" s="14" t="s">
        <v>709</v>
      </c>
      <c r="V25" s="14" t="b">
        <v>1</v>
      </c>
      <c r="W25" s="14" t="b">
        <v>1</v>
      </c>
      <c r="X25" s="14" t="s">
        <v>1440</v>
      </c>
      <c r="Y25" s="14" t="s">
        <v>1430</v>
      </c>
      <c r="Z25" s="14" t="s">
        <v>1457</v>
      </c>
      <c r="AA25" s="14" t="s">
        <v>1400</v>
      </c>
      <c r="AB25" s="14" t="s">
        <v>1458</v>
      </c>
      <c r="AC25" s="14" t="s">
        <v>1459</v>
      </c>
      <c r="AD25" s="14" t="s">
        <v>1403</v>
      </c>
      <c r="AE25" s="14" t="s">
        <v>1414</v>
      </c>
      <c r="AF25" s="21" t="s">
        <v>1456</v>
      </c>
    </row>
    <row r="26" spans="1:32" s="11" customFormat="1" x14ac:dyDescent="0.35">
      <c r="A26" s="10">
        <v>267</v>
      </c>
      <c r="B26" s="10" t="b">
        <v>0</v>
      </c>
      <c r="C26" s="10" t="b">
        <v>0</v>
      </c>
      <c r="D26" s="10">
        <v>106</v>
      </c>
      <c r="E26" s="10">
        <v>-90</v>
      </c>
      <c r="F26" s="10">
        <v>2</v>
      </c>
      <c r="G26" s="10" t="b">
        <v>1</v>
      </c>
      <c r="H26" s="10">
        <v>17</v>
      </c>
      <c r="I26" s="10"/>
      <c r="J26" s="22">
        <v>16</v>
      </c>
      <c r="K26" s="98"/>
      <c r="L26" s="10" t="s">
        <v>1460</v>
      </c>
      <c r="M26" s="15">
        <v>7</v>
      </c>
      <c r="N26" s="20">
        <v>39</v>
      </c>
      <c r="O26" s="20">
        <v>31</v>
      </c>
      <c r="P26" s="15" t="s">
        <v>1396</v>
      </c>
      <c r="Q26" s="15" t="s">
        <v>1417</v>
      </c>
      <c r="R26" s="15" t="s">
        <v>1455</v>
      </c>
      <c r="S26" s="10">
        <v>916296995</v>
      </c>
      <c r="T26" s="10" t="b">
        <v>1</v>
      </c>
      <c r="U26" s="14" t="s">
        <v>732</v>
      </c>
      <c r="V26" s="14" t="b">
        <v>0</v>
      </c>
      <c r="W26" s="14" t="b">
        <v>1</v>
      </c>
      <c r="X26" s="14" t="s">
        <v>1461</v>
      </c>
      <c r="Y26" s="14" t="s">
        <v>1416</v>
      </c>
      <c r="Z26" s="14" t="s">
        <v>1409</v>
      </c>
      <c r="AA26" s="14" t="s">
        <v>1410</v>
      </c>
      <c r="AB26" s="14" t="s">
        <v>1411</v>
      </c>
      <c r="AC26" s="14" t="s">
        <v>1412</v>
      </c>
      <c r="AD26" s="14" t="s">
        <v>1413</v>
      </c>
      <c r="AE26" s="14" t="s">
        <v>1414</v>
      </c>
      <c r="AF26" s="21" t="s">
        <v>1415</v>
      </c>
    </row>
    <row r="27" spans="1:32" x14ac:dyDescent="0.35">
      <c r="A27" s="10">
        <v>38</v>
      </c>
      <c r="B27" s="10" t="b">
        <v>1</v>
      </c>
      <c r="C27" s="10" t="b">
        <v>0</v>
      </c>
      <c r="D27" s="10">
        <v>31</v>
      </c>
      <c r="E27" s="10">
        <v>-15</v>
      </c>
      <c r="F27" s="10">
        <v>3</v>
      </c>
      <c r="G27" s="10" t="b">
        <v>1</v>
      </c>
      <c r="H27" s="10">
        <v>18</v>
      </c>
      <c r="I27" s="10"/>
      <c r="J27" s="22">
        <v>16</v>
      </c>
      <c r="K27" s="98"/>
      <c r="L27" s="10" t="s">
        <v>1462</v>
      </c>
      <c r="M27" s="15">
        <v>7</v>
      </c>
      <c r="N27" s="20">
        <v>33</v>
      </c>
      <c r="O27" s="20">
        <v>31</v>
      </c>
      <c r="P27" s="15" t="s">
        <v>1394</v>
      </c>
      <c r="Q27" s="15" t="s">
        <v>1417</v>
      </c>
      <c r="R27" s="15" t="s">
        <v>1406</v>
      </c>
      <c r="S27" s="10">
        <v>577061805</v>
      </c>
      <c r="T27" s="10" t="b">
        <v>1</v>
      </c>
      <c r="U27" s="14" t="s">
        <v>701</v>
      </c>
      <c r="V27" s="14" t="b">
        <v>1</v>
      </c>
      <c r="W27" s="14" t="b">
        <v>0</v>
      </c>
      <c r="X27" s="14" t="s">
        <v>1463</v>
      </c>
      <c r="Y27" s="14" t="s">
        <v>1398</v>
      </c>
      <c r="Z27" s="14" t="s">
        <v>1438</v>
      </c>
      <c r="AA27" s="14" t="s">
        <v>1425</v>
      </c>
      <c r="AB27" s="14" t="s">
        <v>1458</v>
      </c>
      <c r="AC27" s="14" t="s">
        <v>1452</v>
      </c>
      <c r="AD27" s="14" t="s">
        <v>1426</v>
      </c>
      <c r="AE27" s="14" t="s">
        <v>1422</v>
      </c>
      <c r="AF27" s="21" t="s">
        <v>1456</v>
      </c>
    </row>
    <row r="28" spans="1:32" x14ac:dyDescent="0.35">
      <c r="A28" s="10">
        <v>274</v>
      </c>
      <c r="B28" s="10" t="b">
        <v>0</v>
      </c>
      <c r="C28" s="10" t="b">
        <v>0</v>
      </c>
      <c r="D28" s="10">
        <v>106</v>
      </c>
      <c r="E28" s="10">
        <v>-90</v>
      </c>
      <c r="F28" s="10">
        <v>4</v>
      </c>
      <c r="G28" s="10" t="b">
        <v>1</v>
      </c>
      <c r="H28" s="10">
        <v>19</v>
      </c>
      <c r="I28" s="10"/>
      <c r="J28" s="22">
        <v>16</v>
      </c>
      <c r="K28" s="98"/>
      <c r="L28" s="10" t="s">
        <v>1464</v>
      </c>
      <c r="M28" s="15">
        <v>8</v>
      </c>
      <c r="N28" s="20">
        <v>35</v>
      </c>
      <c r="O28" s="20">
        <v>31</v>
      </c>
      <c r="P28" s="15" t="s">
        <v>1394</v>
      </c>
      <c r="Q28" s="15" t="s">
        <v>1417</v>
      </c>
      <c r="R28" s="15" t="s">
        <v>1396</v>
      </c>
      <c r="S28" s="10">
        <v>685778170</v>
      </c>
      <c r="T28" s="10" t="b">
        <v>1</v>
      </c>
      <c r="U28" s="14" t="s">
        <v>709</v>
      </c>
      <c r="V28" s="14" t="b">
        <v>1</v>
      </c>
      <c r="W28" s="14" t="b">
        <v>1</v>
      </c>
      <c r="X28" s="14" t="s">
        <v>1440</v>
      </c>
      <c r="Y28" s="14" t="s">
        <v>1465</v>
      </c>
      <c r="Z28" s="14" t="s">
        <v>1457</v>
      </c>
      <c r="AA28" s="14" t="s">
        <v>1447</v>
      </c>
      <c r="AB28" s="14" t="s">
        <v>1458</v>
      </c>
      <c r="AC28" s="14" t="s">
        <v>1442</v>
      </c>
      <c r="AD28" s="14" t="s">
        <v>1426</v>
      </c>
      <c r="AE28" s="14" t="s">
        <v>1422</v>
      </c>
      <c r="AF28" s="21" t="s">
        <v>1466</v>
      </c>
    </row>
    <row r="29" spans="1:32" x14ac:dyDescent="0.35">
      <c r="A29" s="10">
        <v>104</v>
      </c>
      <c r="B29" s="10" t="b">
        <v>0</v>
      </c>
      <c r="C29" s="10" t="b">
        <v>0</v>
      </c>
      <c r="D29" s="10">
        <v>106</v>
      </c>
      <c r="E29" s="10">
        <v>-90</v>
      </c>
      <c r="F29" s="10">
        <v>5</v>
      </c>
      <c r="G29" s="10" t="b">
        <v>1</v>
      </c>
      <c r="H29" s="10">
        <v>20</v>
      </c>
      <c r="I29" s="10"/>
      <c r="J29" s="22">
        <v>16</v>
      </c>
      <c r="K29" s="98"/>
      <c r="L29" s="10" t="s">
        <v>1467</v>
      </c>
      <c r="M29" s="15">
        <v>7</v>
      </c>
      <c r="N29" s="20">
        <v>37</v>
      </c>
      <c r="O29" s="20">
        <v>31</v>
      </c>
      <c r="P29" s="15" t="s">
        <v>1394</v>
      </c>
      <c r="Q29" s="15" t="s">
        <v>1395</v>
      </c>
      <c r="R29" s="15" t="s">
        <v>1396</v>
      </c>
      <c r="S29" s="10">
        <v>845232437</v>
      </c>
      <c r="T29" s="10" t="b">
        <v>1</v>
      </c>
      <c r="U29" s="14" t="s">
        <v>721</v>
      </c>
      <c r="V29" s="14" t="b">
        <v>1</v>
      </c>
      <c r="W29" s="14" t="b">
        <v>0</v>
      </c>
      <c r="X29" s="14" t="s">
        <v>1429</v>
      </c>
      <c r="Y29" s="14" t="s">
        <v>1398</v>
      </c>
      <c r="Z29" s="14" t="s">
        <v>1419</v>
      </c>
      <c r="AA29" s="14" t="s">
        <v>1400</v>
      </c>
      <c r="AB29" s="14" t="s">
        <v>1432</v>
      </c>
      <c r="AC29" s="14" t="s">
        <v>1441</v>
      </c>
      <c r="AD29" s="14" t="s">
        <v>1468</v>
      </c>
      <c r="AE29" s="14" t="s">
        <v>1414</v>
      </c>
      <c r="AF29" s="21" t="s">
        <v>1469</v>
      </c>
    </row>
    <row r="30" spans="1:32" x14ac:dyDescent="0.35">
      <c r="A30" s="10">
        <v>235</v>
      </c>
      <c r="B30" s="10" t="b">
        <v>0</v>
      </c>
      <c r="C30" s="10" t="b">
        <v>0</v>
      </c>
      <c r="D30" s="10">
        <v>31</v>
      </c>
      <c r="E30" s="10">
        <v>-15</v>
      </c>
      <c r="F30" s="10">
        <v>1</v>
      </c>
      <c r="G30" s="10" t="b">
        <v>0</v>
      </c>
      <c r="H30" s="10">
        <v>21</v>
      </c>
      <c r="I30" s="10"/>
      <c r="J30" s="22">
        <v>16</v>
      </c>
      <c r="K30" s="98"/>
      <c r="L30" s="10" t="s">
        <v>1378</v>
      </c>
      <c r="M30" s="15">
        <v>8</v>
      </c>
      <c r="N30" s="20">
        <v>27</v>
      </c>
      <c r="O30" s="20">
        <v>31</v>
      </c>
      <c r="P30" s="15" t="s">
        <v>1394</v>
      </c>
      <c r="Q30" s="15" t="s">
        <v>1395</v>
      </c>
      <c r="R30" s="15" t="s">
        <v>1406</v>
      </c>
      <c r="S30" s="10">
        <v>782859097</v>
      </c>
      <c r="T30" s="10" t="b">
        <v>1</v>
      </c>
      <c r="U30" s="14" t="s">
        <v>732</v>
      </c>
      <c r="V30" s="14" t="b">
        <v>1</v>
      </c>
      <c r="W30" s="14" t="b">
        <v>1</v>
      </c>
      <c r="X30" s="14" t="s">
        <v>1407</v>
      </c>
      <c r="Y30" s="14" t="s">
        <v>1408</v>
      </c>
      <c r="Z30" s="14" t="s">
        <v>1409</v>
      </c>
      <c r="AA30" s="14" t="s">
        <v>1410</v>
      </c>
      <c r="AB30" s="14" t="s">
        <v>1411</v>
      </c>
      <c r="AC30" s="14" t="s">
        <v>1412</v>
      </c>
      <c r="AD30" s="14" t="s">
        <v>1413</v>
      </c>
      <c r="AE30" s="14" t="s">
        <v>1414</v>
      </c>
      <c r="AF30" s="21" t="s">
        <v>1450</v>
      </c>
    </row>
    <row r="31" spans="1:32" s="11" customFormat="1" x14ac:dyDescent="0.35">
      <c r="A31" s="10">
        <v>9</v>
      </c>
      <c r="B31" s="10" t="b">
        <v>0</v>
      </c>
      <c r="C31" s="10" t="b">
        <v>0</v>
      </c>
      <c r="D31" s="10">
        <v>31</v>
      </c>
      <c r="E31" s="10">
        <v>-9</v>
      </c>
      <c r="F31" s="10">
        <v>1</v>
      </c>
      <c r="G31" s="10" t="b">
        <v>1</v>
      </c>
      <c r="H31" s="10">
        <v>22</v>
      </c>
      <c r="I31" s="10"/>
      <c r="J31" s="22">
        <v>22</v>
      </c>
      <c r="K31" s="98"/>
      <c r="L31" s="10" t="s">
        <v>1350</v>
      </c>
      <c r="M31" s="15">
        <v>6</v>
      </c>
      <c r="N31" s="20">
        <v>29</v>
      </c>
      <c r="O31" s="20">
        <v>29</v>
      </c>
      <c r="P31" s="15" t="s">
        <v>1394</v>
      </c>
      <c r="Q31" s="15" t="s">
        <v>1395</v>
      </c>
      <c r="R31" s="15" t="s">
        <v>1406</v>
      </c>
      <c r="S31" s="10">
        <v>120940631</v>
      </c>
      <c r="T31" s="10" t="b">
        <v>1</v>
      </c>
      <c r="U31" s="14" t="s">
        <v>1</v>
      </c>
      <c r="V31" s="14" t="b">
        <v>1</v>
      </c>
      <c r="W31" s="14" t="b">
        <v>0</v>
      </c>
      <c r="X31" s="14" t="s">
        <v>1397</v>
      </c>
      <c r="Y31" s="14" t="s">
        <v>1416</v>
      </c>
      <c r="Z31" s="14" t="s">
        <v>1438</v>
      </c>
      <c r="AA31" s="14" t="s">
        <v>1400</v>
      </c>
      <c r="AB31" s="14" t="s">
        <v>1470</v>
      </c>
      <c r="AC31" s="14" t="s">
        <v>1471</v>
      </c>
      <c r="AD31" s="14" t="s">
        <v>1453</v>
      </c>
      <c r="AE31" s="14" t="s">
        <v>1414</v>
      </c>
      <c r="AF31" s="21" t="s">
        <v>1456</v>
      </c>
    </row>
    <row r="32" spans="1:32" x14ac:dyDescent="0.35">
      <c r="A32" s="10">
        <v>124</v>
      </c>
      <c r="B32" s="10" t="b">
        <v>0</v>
      </c>
      <c r="C32" s="10" t="b">
        <v>0</v>
      </c>
      <c r="D32" s="10">
        <v>6</v>
      </c>
      <c r="E32" s="10">
        <v>16</v>
      </c>
      <c r="F32" s="10">
        <v>2</v>
      </c>
      <c r="G32" s="10" t="b">
        <v>1</v>
      </c>
      <c r="H32" s="10">
        <v>23</v>
      </c>
      <c r="I32" s="10"/>
      <c r="J32" s="22">
        <v>22</v>
      </c>
      <c r="K32" s="98"/>
      <c r="L32" s="10" t="s">
        <v>1376</v>
      </c>
      <c r="M32" s="15">
        <v>7</v>
      </c>
      <c r="N32" s="20">
        <v>23</v>
      </c>
      <c r="O32" s="20">
        <v>29</v>
      </c>
      <c r="P32" s="15" t="s">
        <v>1394</v>
      </c>
      <c r="Q32" s="15" t="s">
        <v>1395</v>
      </c>
      <c r="R32" s="15" t="s">
        <v>1406</v>
      </c>
      <c r="S32" s="10">
        <v>299077059</v>
      </c>
      <c r="T32" s="10" t="b">
        <v>1</v>
      </c>
      <c r="U32" s="14" t="s">
        <v>725</v>
      </c>
      <c r="V32" s="14" t="b">
        <v>1</v>
      </c>
      <c r="W32" s="14" t="b">
        <v>0</v>
      </c>
      <c r="X32" s="14" t="s">
        <v>1407</v>
      </c>
      <c r="Y32" s="14" t="s">
        <v>1416</v>
      </c>
      <c r="Z32" s="14" t="s">
        <v>1409</v>
      </c>
      <c r="AA32" s="14" t="s">
        <v>1410</v>
      </c>
      <c r="AB32" s="14" t="s">
        <v>1411</v>
      </c>
      <c r="AC32" s="14" t="s">
        <v>1412</v>
      </c>
      <c r="AD32" s="14" t="s">
        <v>1413</v>
      </c>
      <c r="AE32" s="14" t="s">
        <v>1414</v>
      </c>
      <c r="AF32" s="21" t="s">
        <v>1450</v>
      </c>
    </row>
    <row r="33" spans="1:32" x14ac:dyDescent="0.35">
      <c r="A33" s="10">
        <v>56</v>
      </c>
      <c r="B33" s="10" t="b">
        <v>0</v>
      </c>
      <c r="C33" s="10" t="b">
        <v>0</v>
      </c>
      <c r="D33" s="10">
        <v>6</v>
      </c>
      <c r="E33" s="10">
        <v>16</v>
      </c>
      <c r="F33" s="10">
        <v>3</v>
      </c>
      <c r="G33" s="10" t="b">
        <v>1</v>
      </c>
      <c r="H33" s="10">
        <v>24</v>
      </c>
      <c r="I33" s="10"/>
      <c r="J33" s="22">
        <v>22</v>
      </c>
      <c r="K33" s="98"/>
      <c r="L33" s="10" t="s">
        <v>847</v>
      </c>
      <c r="M33" s="15">
        <v>7</v>
      </c>
      <c r="N33" s="20">
        <v>23</v>
      </c>
      <c r="O33" s="20">
        <v>29</v>
      </c>
      <c r="P33" s="15" t="s">
        <v>1394</v>
      </c>
      <c r="Q33" s="15" t="s">
        <v>1395</v>
      </c>
      <c r="R33" s="15" t="s">
        <v>1396</v>
      </c>
      <c r="S33" s="10">
        <v>261909205</v>
      </c>
      <c r="T33" s="10" t="b">
        <v>1</v>
      </c>
      <c r="U33" s="14" t="s">
        <v>717</v>
      </c>
      <c r="V33" s="14" t="b">
        <v>1</v>
      </c>
      <c r="W33" s="14" t="b">
        <v>0</v>
      </c>
      <c r="X33" s="14" t="s">
        <v>1407</v>
      </c>
      <c r="Y33" s="14" t="s">
        <v>1416</v>
      </c>
      <c r="Z33" s="14" t="s">
        <v>1409</v>
      </c>
      <c r="AA33" s="14" t="s">
        <v>1410</v>
      </c>
      <c r="AB33" s="14" t="s">
        <v>1411</v>
      </c>
      <c r="AC33" s="14" t="s">
        <v>1412</v>
      </c>
      <c r="AD33" s="14" t="s">
        <v>1413</v>
      </c>
      <c r="AE33" s="14" t="s">
        <v>1414</v>
      </c>
      <c r="AF33" s="21" t="s">
        <v>1450</v>
      </c>
    </row>
    <row r="34" spans="1:32" s="11" customFormat="1" x14ac:dyDescent="0.35">
      <c r="A34" s="10">
        <v>252</v>
      </c>
      <c r="B34" s="10" t="b">
        <v>1</v>
      </c>
      <c r="C34" s="10" t="b">
        <v>0</v>
      </c>
      <c r="D34" s="10">
        <v>6</v>
      </c>
      <c r="E34" s="10">
        <v>16</v>
      </c>
      <c r="F34" s="10">
        <v>4</v>
      </c>
      <c r="G34" s="10" t="b">
        <v>1</v>
      </c>
      <c r="H34" s="10">
        <v>25</v>
      </c>
      <c r="I34" s="10"/>
      <c r="J34" s="22">
        <v>22</v>
      </c>
      <c r="K34" s="98"/>
      <c r="L34" s="10" t="s">
        <v>1379</v>
      </c>
      <c r="M34" s="15">
        <v>7</v>
      </c>
      <c r="N34" s="20">
        <v>23</v>
      </c>
      <c r="O34" s="20">
        <v>29</v>
      </c>
      <c r="P34" s="15" t="s">
        <v>1394</v>
      </c>
      <c r="Q34" s="15" t="s">
        <v>1395</v>
      </c>
      <c r="R34" s="15" t="s">
        <v>1406</v>
      </c>
      <c r="S34" s="10">
        <v>181627169</v>
      </c>
      <c r="T34" s="10" t="b">
        <v>1</v>
      </c>
      <c r="U34" s="14" t="s">
        <v>709</v>
      </c>
      <c r="V34" s="14" t="b">
        <v>1</v>
      </c>
      <c r="W34" s="14" t="b">
        <v>1</v>
      </c>
      <c r="X34" s="14" t="s">
        <v>1407</v>
      </c>
      <c r="Y34" s="14" t="s">
        <v>1416</v>
      </c>
      <c r="Z34" s="14" t="s">
        <v>1409</v>
      </c>
      <c r="AA34" s="14" t="s">
        <v>1410</v>
      </c>
      <c r="AB34" s="14" t="s">
        <v>1411</v>
      </c>
      <c r="AC34" s="14" t="s">
        <v>1412</v>
      </c>
      <c r="AD34" s="14" t="s">
        <v>1413</v>
      </c>
      <c r="AE34" s="14" t="s">
        <v>1414</v>
      </c>
      <c r="AF34" s="21" t="s">
        <v>1450</v>
      </c>
    </row>
    <row r="35" spans="1:32" x14ac:dyDescent="0.35">
      <c r="A35" s="10">
        <v>298</v>
      </c>
      <c r="B35" s="10" t="b">
        <v>0</v>
      </c>
      <c r="C35" s="10" t="b">
        <v>0</v>
      </c>
      <c r="D35" s="10">
        <v>6</v>
      </c>
      <c r="E35" s="10">
        <v>16</v>
      </c>
      <c r="F35" s="10">
        <v>5</v>
      </c>
      <c r="G35" s="10" t="b">
        <v>1</v>
      </c>
      <c r="H35" s="10">
        <v>26</v>
      </c>
      <c r="I35" s="10"/>
      <c r="J35" s="22">
        <v>22</v>
      </c>
      <c r="K35" s="98"/>
      <c r="L35" s="10" t="s">
        <v>1368</v>
      </c>
      <c r="M35" s="15">
        <v>8</v>
      </c>
      <c r="N35" s="20">
        <v>27</v>
      </c>
      <c r="O35" s="20">
        <v>29</v>
      </c>
      <c r="P35" s="15" t="s">
        <v>1394</v>
      </c>
      <c r="Q35" s="15" t="s">
        <v>1395</v>
      </c>
      <c r="R35" s="15" t="s">
        <v>1406</v>
      </c>
      <c r="S35" s="10">
        <v>1226381810</v>
      </c>
      <c r="T35" s="10" t="b">
        <v>1</v>
      </c>
      <c r="U35" s="14" t="s">
        <v>693</v>
      </c>
      <c r="V35" s="14" t="b">
        <v>1</v>
      </c>
      <c r="W35" s="14" t="b">
        <v>1</v>
      </c>
      <c r="X35" s="14" t="s">
        <v>1407</v>
      </c>
      <c r="Y35" s="14" t="s">
        <v>1408</v>
      </c>
      <c r="Z35" s="14" t="s">
        <v>1409</v>
      </c>
      <c r="AA35" s="14" t="s">
        <v>1410</v>
      </c>
      <c r="AB35" s="14" t="s">
        <v>1411</v>
      </c>
      <c r="AC35" s="14" t="s">
        <v>1412</v>
      </c>
      <c r="AD35" s="14" t="s">
        <v>1413</v>
      </c>
      <c r="AE35" s="14" t="s">
        <v>1414</v>
      </c>
      <c r="AF35" s="21" t="s">
        <v>1450</v>
      </c>
    </row>
    <row r="36" spans="1:32" x14ac:dyDescent="0.35">
      <c r="A36" s="10">
        <v>48</v>
      </c>
      <c r="B36" s="10" t="b">
        <v>0</v>
      </c>
      <c r="C36" s="10" t="b">
        <v>0</v>
      </c>
      <c r="D36" s="10">
        <v>31</v>
      </c>
      <c r="E36" s="10">
        <v>-4</v>
      </c>
      <c r="F36" s="10">
        <v>1</v>
      </c>
      <c r="G36" s="10" t="b">
        <v>0</v>
      </c>
      <c r="H36" s="10">
        <v>27</v>
      </c>
      <c r="I36" s="10"/>
      <c r="J36" s="22">
        <v>27</v>
      </c>
      <c r="K36" s="98"/>
      <c r="L36" s="10" t="s">
        <v>1328</v>
      </c>
      <c r="M36" s="15">
        <v>7</v>
      </c>
      <c r="N36" s="20">
        <v>23</v>
      </c>
      <c r="O36" s="20">
        <v>27</v>
      </c>
      <c r="P36" s="15" t="s">
        <v>1394</v>
      </c>
      <c r="Q36" s="15" t="s">
        <v>1395</v>
      </c>
      <c r="R36" s="15" t="s">
        <v>1406</v>
      </c>
      <c r="S36" s="10">
        <v>1349430149</v>
      </c>
      <c r="T36" s="10" t="b">
        <v>1</v>
      </c>
      <c r="U36" s="14" t="s">
        <v>705</v>
      </c>
      <c r="V36" s="14" t="b">
        <v>1</v>
      </c>
      <c r="W36" s="14" t="b">
        <v>1</v>
      </c>
      <c r="X36" s="14" t="s">
        <v>1407</v>
      </c>
      <c r="Y36" s="14" t="s">
        <v>1416</v>
      </c>
      <c r="Z36" s="14" t="s">
        <v>1409</v>
      </c>
      <c r="AA36" s="14" t="s">
        <v>1410</v>
      </c>
      <c r="AB36" s="14" t="s">
        <v>1411</v>
      </c>
      <c r="AC36" s="14" t="s">
        <v>1412</v>
      </c>
      <c r="AD36" s="14" t="s">
        <v>1413</v>
      </c>
      <c r="AE36" s="14" t="s">
        <v>1414</v>
      </c>
      <c r="AF36" s="21" t="s">
        <v>1450</v>
      </c>
    </row>
    <row r="37" spans="1:32" x14ac:dyDescent="0.35">
      <c r="A37" s="10">
        <v>97</v>
      </c>
      <c r="B37" s="10" t="b">
        <v>0</v>
      </c>
      <c r="C37" s="10" t="b">
        <v>0</v>
      </c>
      <c r="D37" s="10">
        <v>1</v>
      </c>
      <c r="E37" s="10">
        <v>26</v>
      </c>
      <c r="F37" s="10">
        <v>2</v>
      </c>
      <c r="G37" s="10" t="b">
        <v>0</v>
      </c>
      <c r="H37" s="10">
        <v>28</v>
      </c>
      <c r="I37" s="10"/>
      <c r="J37" s="22">
        <v>27</v>
      </c>
      <c r="K37" s="98"/>
      <c r="L37" s="10" t="s">
        <v>1341</v>
      </c>
      <c r="M37" s="15">
        <v>5</v>
      </c>
      <c r="N37" s="20">
        <v>17</v>
      </c>
      <c r="O37" s="20">
        <v>27</v>
      </c>
      <c r="P37" s="15" t="s">
        <v>1394</v>
      </c>
      <c r="Q37" s="15" t="s">
        <v>1417</v>
      </c>
      <c r="R37" s="15" t="s">
        <v>1396</v>
      </c>
      <c r="S37" s="10">
        <v>2064808806</v>
      </c>
      <c r="T37" s="10" t="b">
        <v>1</v>
      </c>
      <c r="U37" s="14" t="s">
        <v>693</v>
      </c>
      <c r="V37" s="14" t="b">
        <v>1</v>
      </c>
      <c r="W37" s="14" t="b">
        <v>1</v>
      </c>
      <c r="X37" s="14" t="s">
        <v>1437</v>
      </c>
      <c r="Y37" s="14" t="s">
        <v>1445</v>
      </c>
      <c r="Z37" s="14" t="s">
        <v>1431</v>
      </c>
      <c r="AA37" s="14" t="s">
        <v>1425</v>
      </c>
      <c r="AB37" s="14" t="s">
        <v>1472</v>
      </c>
      <c r="AC37" s="14" t="s">
        <v>1473</v>
      </c>
      <c r="AD37" s="14" t="s">
        <v>1449</v>
      </c>
      <c r="AE37" s="14" t="s">
        <v>1422</v>
      </c>
      <c r="AF37" s="21" t="s">
        <v>1423</v>
      </c>
    </row>
    <row r="38" spans="1:32" x14ac:dyDescent="0.35">
      <c r="A38" s="10">
        <v>297</v>
      </c>
      <c r="B38" s="10" t="b">
        <v>1</v>
      </c>
      <c r="C38" s="10" t="b">
        <v>0</v>
      </c>
      <c r="D38" s="10">
        <v>31</v>
      </c>
      <c r="E38" s="10">
        <v>-4</v>
      </c>
      <c r="F38" s="10">
        <v>3</v>
      </c>
      <c r="G38" s="10" t="b">
        <v>0</v>
      </c>
      <c r="H38" s="10">
        <v>29</v>
      </c>
      <c r="I38" s="10"/>
      <c r="J38" s="22">
        <v>27</v>
      </c>
      <c r="K38" s="98"/>
      <c r="L38" s="10" t="s">
        <v>1329</v>
      </c>
      <c r="M38" s="15">
        <v>6</v>
      </c>
      <c r="N38" s="20">
        <v>23</v>
      </c>
      <c r="O38" s="20">
        <v>27</v>
      </c>
      <c r="P38" s="15" t="s">
        <v>1394</v>
      </c>
      <c r="Q38" s="15" t="s">
        <v>1417</v>
      </c>
      <c r="R38" s="15" t="s">
        <v>1406</v>
      </c>
      <c r="S38" s="10">
        <v>212687735</v>
      </c>
      <c r="T38" s="10" t="b">
        <v>1</v>
      </c>
      <c r="U38" s="14" t="s">
        <v>732</v>
      </c>
      <c r="V38" s="14" t="b">
        <v>1</v>
      </c>
      <c r="W38" s="14" t="b">
        <v>1</v>
      </c>
      <c r="X38" s="14" t="s">
        <v>1407</v>
      </c>
      <c r="Y38" s="14" t="s">
        <v>1416</v>
      </c>
      <c r="Z38" s="14" t="s">
        <v>1474</v>
      </c>
      <c r="AA38" s="14" t="s">
        <v>1410</v>
      </c>
      <c r="AB38" s="14" t="s">
        <v>1411</v>
      </c>
      <c r="AC38" s="14" t="s">
        <v>1475</v>
      </c>
      <c r="AD38" s="14" t="s">
        <v>1413</v>
      </c>
      <c r="AE38" s="14" t="s">
        <v>1414</v>
      </c>
      <c r="AF38" s="21" t="s">
        <v>1415</v>
      </c>
    </row>
    <row r="39" spans="1:32" x14ac:dyDescent="0.35">
      <c r="A39" s="10">
        <v>100</v>
      </c>
      <c r="B39" s="10" t="b">
        <v>0</v>
      </c>
      <c r="C39" s="10" t="b">
        <v>0</v>
      </c>
      <c r="D39" s="10">
        <v>31</v>
      </c>
      <c r="E39" s="10">
        <v>-4</v>
      </c>
      <c r="F39" s="10">
        <v>4</v>
      </c>
      <c r="G39" s="10" t="b">
        <v>0</v>
      </c>
      <c r="H39" s="10">
        <v>30</v>
      </c>
      <c r="I39" s="10"/>
      <c r="J39" s="22">
        <v>27</v>
      </c>
      <c r="K39" s="98"/>
      <c r="L39" s="10" t="s">
        <v>1476</v>
      </c>
      <c r="M39" s="15">
        <v>7</v>
      </c>
      <c r="N39" s="20">
        <v>23</v>
      </c>
      <c r="O39" s="20">
        <v>27</v>
      </c>
      <c r="P39" s="15" t="s">
        <v>1396</v>
      </c>
      <c r="Q39" s="15" t="s">
        <v>1395</v>
      </c>
      <c r="R39" s="15" t="s">
        <v>1396</v>
      </c>
      <c r="S39" s="10">
        <v>1417868829</v>
      </c>
      <c r="T39" s="10" t="b">
        <v>1</v>
      </c>
      <c r="U39" s="14" t="s">
        <v>728</v>
      </c>
      <c r="V39" s="14" t="b">
        <v>1</v>
      </c>
      <c r="W39" s="14" t="b">
        <v>0</v>
      </c>
      <c r="X39" s="14" t="s">
        <v>1407</v>
      </c>
      <c r="Y39" s="14" t="s">
        <v>1416</v>
      </c>
      <c r="Z39" s="14" t="s">
        <v>1409</v>
      </c>
      <c r="AA39" s="14" t="s">
        <v>1410</v>
      </c>
      <c r="AB39" s="14" t="s">
        <v>1411</v>
      </c>
      <c r="AC39" s="14" t="s">
        <v>1412</v>
      </c>
      <c r="AD39" s="14" t="s">
        <v>1413</v>
      </c>
      <c r="AE39" s="14" t="s">
        <v>1414</v>
      </c>
      <c r="AF39" s="21" t="s">
        <v>1450</v>
      </c>
    </row>
    <row r="40" spans="1:32" s="11" customFormat="1" x14ac:dyDescent="0.35">
      <c r="A40" s="10">
        <v>17</v>
      </c>
      <c r="B40" s="10" t="b">
        <v>1</v>
      </c>
      <c r="C40" s="10" t="b">
        <v>0</v>
      </c>
      <c r="D40" s="10">
        <v>6</v>
      </c>
      <c r="E40" s="10">
        <v>21</v>
      </c>
      <c r="F40" s="10">
        <v>5</v>
      </c>
      <c r="G40" s="10" t="b">
        <v>0</v>
      </c>
      <c r="H40" s="10">
        <v>31</v>
      </c>
      <c r="I40" s="10"/>
      <c r="J40" s="22">
        <v>27</v>
      </c>
      <c r="K40" s="98"/>
      <c r="L40" s="10" t="s">
        <v>1377</v>
      </c>
      <c r="M40" s="15">
        <v>7</v>
      </c>
      <c r="N40" s="20">
        <v>25</v>
      </c>
      <c r="O40" s="20">
        <v>27</v>
      </c>
      <c r="P40" s="15" t="s">
        <v>1394</v>
      </c>
      <c r="Q40" s="15" t="s">
        <v>1417</v>
      </c>
      <c r="R40" s="15" t="s">
        <v>1406</v>
      </c>
      <c r="S40" s="10">
        <v>426250991</v>
      </c>
      <c r="T40" s="10" t="b">
        <v>1</v>
      </c>
      <c r="U40" s="14" t="s">
        <v>1</v>
      </c>
      <c r="V40" s="14" t="b">
        <v>1</v>
      </c>
      <c r="W40" s="14" t="b">
        <v>0</v>
      </c>
      <c r="X40" s="14" t="s">
        <v>1397</v>
      </c>
      <c r="Y40" s="14" t="s">
        <v>1451</v>
      </c>
      <c r="Z40" s="14" t="s">
        <v>1446</v>
      </c>
      <c r="AA40" s="14" t="s">
        <v>1425</v>
      </c>
      <c r="AB40" s="14" t="s">
        <v>1411</v>
      </c>
      <c r="AC40" s="14" t="s">
        <v>1471</v>
      </c>
      <c r="AD40" s="14" t="s">
        <v>1434</v>
      </c>
      <c r="AE40" s="14" t="s">
        <v>1422</v>
      </c>
      <c r="AF40" s="21" t="s">
        <v>1477</v>
      </c>
    </row>
    <row r="41" spans="1:32" x14ac:dyDescent="0.35">
      <c r="A41" s="10">
        <v>316</v>
      </c>
      <c r="B41" s="10" t="b">
        <v>0</v>
      </c>
      <c r="C41" s="10" t="b">
        <v>0</v>
      </c>
      <c r="D41" s="10">
        <v>1</v>
      </c>
      <c r="E41" s="10">
        <v>26</v>
      </c>
      <c r="F41" s="10">
        <v>1</v>
      </c>
      <c r="G41" s="10" t="b">
        <v>1</v>
      </c>
      <c r="H41" s="10">
        <v>32</v>
      </c>
      <c r="I41" s="10"/>
      <c r="J41" s="22">
        <v>27</v>
      </c>
      <c r="K41" s="98"/>
      <c r="L41" s="10" t="s">
        <v>1325</v>
      </c>
      <c r="M41" s="15">
        <v>7</v>
      </c>
      <c r="N41" s="20">
        <v>17</v>
      </c>
      <c r="O41" s="20">
        <v>27</v>
      </c>
      <c r="P41" s="15" t="s">
        <v>1394</v>
      </c>
      <c r="Q41" s="15" t="s">
        <v>1395</v>
      </c>
      <c r="R41" s="15" t="s">
        <v>1455</v>
      </c>
      <c r="S41" s="10">
        <v>435713090</v>
      </c>
      <c r="T41" s="10" t="b">
        <v>1</v>
      </c>
      <c r="U41" s="14" t="s">
        <v>705</v>
      </c>
      <c r="V41" s="14" t="b">
        <v>1</v>
      </c>
      <c r="W41" s="14" t="b">
        <v>1</v>
      </c>
      <c r="X41" s="14" t="s">
        <v>1407</v>
      </c>
      <c r="Y41" s="14" t="s">
        <v>1408</v>
      </c>
      <c r="Z41" s="14" t="s">
        <v>1409</v>
      </c>
      <c r="AA41" s="14" t="s">
        <v>1410</v>
      </c>
      <c r="AB41" s="14" t="s">
        <v>1478</v>
      </c>
      <c r="AC41" s="14" t="s">
        <v>1412</v>
      </c>
      <c r="AD41" s="14" t="s">
        <v>1413</v>
      </c>
      <c r="AE41" s="14" t="s">
        <v>1414</v>
      </c>
      <c r="AF41" s="21" t="s">
        <v>1450</v>
      </c>
    </row>
    <row r="42" spans="1:32" x14ac:dyDescent="0.35">
      <c r="A42" s="10">
        <v>199</v>
      </c>
      <c r="B42" s="10" t="b">
        <v>0</v>
      </c>
      <c r="C42" s="10" t="b">
        <v>0</v>
      </c>
      <c r="D42" s="10">
        <v>31</v>
      </c>
      <c r="E42" s="10">
        <v>-4</v>
      </c>
      <c r="F42" s="10">
        <v>2</v>
      </c>
      <c r="G42" s="10" t="b">
        <v>1</v>
      </c>
      <c r="H42" s="10">
        <v>33</v>
      </c>
      <c r="I42" s="10"/>
      <c r="J42" s="22">
        <v>27</v>
      </c>
      <c r="K42" s="98"/>
      <c r="L42" s="10" t="s">
        <v>1479</v>
      </c>
      <c r="M42" s="15">
        <v>7</v>
      </c>
      <c r="N42" s="20">
        <v>23</v>
      </c>
      <c r="O42" s="20">
        <v>27</v>
      </c>
      <c r="P42" s="15" t="s">
        <v>1394</v>
      </c>
      <c r="Q42" s="15" t="s">
        <v>1395</v>
      </c>
      <c r="R42" s="15" t="s">
        <v>1396</v>
      </c>
      <c r="S42" s="10">
        <v>779626824</v>
      </c>
      <c r="T42" s="10" t="b">
        <v>1</v>
      </c>
      <c r="U42" s="14" t="s">
        <v>689</v>
      </c>
      <c r="V42" s="14" t="b">
        <v>1</v>
      </c>
      <c r="W42" s="14" t="b">
        <v>0</v>
      </c>
      <c r="X42" s="14" t="s">
        <v>1407</v>
      </c>
      <c r="Y42" s="14" t="s">
        <v>1416</v>
      </c>
      <c r="Z42" s="14" t="s">
        <v>1409</v>
      </c>
      <c r="AA42" s="14" t="s">
        <v>1410</v>
      </c>
      <c r="AB42" s="14" t="s">
        <v>1411</v>
      </c>
      <c r="AC42" s="14" t="s">
        <v>1412</v>
      </c>
      <c r="AD42" s="14" t="s">
        <v>1413</v>
      </c>
      <c r="AE42" s="14" t="s">
        <v>1414</v>
      </c>
      <c r="AF42" s="21" t="s">
        <v>1450</v>
      </c>
    </row>
    <row r="43" spans="1:32" x14ac:dyDescent="0.35">
      <c r="A43" s="10">
        <v>148</v>
      </c>
      <c r="B43" s="10" t="b">
        <v>1</v>
      </c>
      <c r="C43" s="10" t="b">
        <v>0</v>
      </c>
      <c r="D43" s="10">
        <v>31</v>
      </c>
      <c r="E43" s="10">
        <v>-4</v>
      </c>
      <c r="F43" s="10">
        <v>3</v>
      </c>
      <c r="G43" s="10" t="b">
        <v>1</v>
      </c>
      <c r="H43" s="10">
        <v>34</v>
      </c>
      <c r="I43" s="10"/>
      <c r="J43" s="22">
        <v>27</v>
      </c>
      <c r="K43" s="98"/>
      <c r="L43" s="10" t="s">
        <v>1480</v>
      </c>
      <c r="M43" s="15">
        <v>7</v>
      </c>
      <c r="N43" s="20">
        <v>29</v>
      </c>
      <c r="O43" s="20">
        <v>27</v>
      </c>
      <c r="P43" s="15" t="s">
        <v>1394</v>
      </c>
      <c r="Q43" s="15" t="s">
        <v>1395</v>
      </c>
      <c r="R43" s="15" t="s">
        <v>1396</v>
      </c>
      <c r="S43" s="10">
        <v>1073695077</v>
      </c>
      <c r="T43" s="10" t="b">
        <v>1</v>
      </c>
      <c r="U43" s="14" t="s">
        <v>725</v>
      </c>
      <c r="V43" s="14" t="b">
        <v>1</v>
      </c>
      <c r="W43" s="14" t="b">
        <v>0</v>
      </c>
      <c r="X43" s="14" t="s">
        <v>1437</v>
      </c>
      <c r="Y43" s="14" t="s">
        <v>1398</v>
      </c>
      <c r="Z43" s="14" t="s">
        <v>1438</v>
      </c>
      <c r="AA43" s="14" t="s">
        <v>1400</v>
      </c>
      <c r="AB43" s="14" t="s">
        <v>1401</v>
      </c>
      <c r="AC43" s="14" t="s">
        <v>1471</v>
      </c>
      <c r="AD43" s="14" t="s">
        <v>1453</v>
      </c>
      <c r="AE43" s="14" t="s">
        <v>1414</v>
      </c>
      <c r="AF43" s="21" t="s">
        <v>1423</v>
      </c>
    </row>
    <row r="44" spans="1:32" s="11" customFormat="1" x14ac:dyDescent="0.35">
      <c r="A44" s="10">
        <v>227</v>
      </c>
      <c r="B44" s="10" t="b">
        <v>0</v>
      </c>
      <c r="C44" s="10" t="b">
        <v>0</v>
      </c>
      <c r="D44" s="10">
        <v>6</v>
      </c>
      <c r="E44" s="10">
        <v>29</v>
      </c>
      <c r="F44" s="10">
        <v>1</v>
      </c>
      <c r="G44" s="10" t="b">
        <v>0</v>
      </c>
      <c r="H44" s="10">
        <v>35</v>
      </c>
      <c r="I44" s="10"/>
      <c r="J44" s="22">
        <v>35</v>
      </c>
      <c r="K44" s="98"/>
      <c r="L44" s="10" t="s">
        <v>1343</v>
      </c>
      <c r="M44" s="15">
        <v>6</v>
      </c>
      <c r="N44" s="20">
        <v>23</v>
      </c>
      <c r="O44" s="20">
        <v>25</v>
      </c>
      <c r="P44" s="15" t="s">
        <v>1394</v>
      </c>
      <c r="Q44" s="15" t="s">
        <v>1395</v>
      </c>
      <c r="R44" s="15" t="s">
        <v>1396</v>
      </c>
      <c r="S44" s="10">
        <v>1960191161</v>
      </c>
      <c r="T44" s="10" t="b">
        <v>1</v>
      </c>
      <c r="U44" s="14" t="s">
        <v>705</v>
      </c>
      <c r="V44" s="14" t="b">
        <v>1</v>
      </c>
      <c r="W44" s="14" t="b">
        <v>1</v>
      </c>
      <c r="X44" s="14" t="s">
        <v>1407</v>
      </c>
      <c r="Y44" s="14" t="s">
        <v>1416</v>
      </c>
      <c r="Z44" s="14" t="s">
        <v>1474</v>
      </c>
      <c r="AA44" s="14" t="s">
        <v>1425</v>
      </c>
      <c r="AB44" s="14" t="s">
        <v>1458</v>
      </c>
      <c r="AC44" s="14" t="s">
        <v>1402</v>
      </c>
      <c r="AD44" s="14" t="s">
        <v>1481</v>
      </c>
      <c r="AE44" s="14" t="s">
        <v>1422</v>
      </c>
      <c r="AF44" s="21" t="s">
        <v>1444</v>
      </c>
    </row>
    <row r="45" spans="1:32" s="11" customFormat="1" x14ac:dyDescent="0.35">
      <c r="A45" s="10">
        <v>18</v>
      </c>
      <c r="B45" s="10" t="b">
        <v>1</v>
      </c>
      <c r="C45" s="10" t="b">
        <v>0</v>
      </c>
      <c r="D45" s="10">
        <v>31</v>
      </c>
      <c r="E45" s="10">
        <v>4</v>
      </c>
      <c r="F45" s="10">
        <v>2</v>
      </c>
      <c r="G45" s="10" t="b">
        <v>0</v>
      </c>
      <c r="H45" s="10">
        <v>36</v>
      </c>
      <c r="I45" s="10"/>
      <c r="J45" s="22">
        <v>35</v>
      </c>
      <c r="K45" s="98"/>
      <c r="L45" s="10" t="s">
        <v>1482</v>
      </c>
      <c r="M45" s="15">
        <v>6</v>
      </c>
      <c r="N45" s="20">
        <v>25</v>
      </c>
      <c r="O45" s="20">
        <v>25</v>
      </c>
      <c r="P45" s="15" t="s">
        <v>1394</v>
      </c>
      <c r="Q45" s="15" t="s">
        <v>1417</v>
      </c>
      <c r="R45" s="15" t="s">
        <v>1396</v>
      </c>
      <c r="S45" s="10">
        <v>962667021</v>
      </c>
      <c r="T45" s="10" t="b">
        <v>1</v>
      </c>
      <c r="U45" s="14" t="s">
        <v>725</v>
      </c>
      <c r="V45" s="14" t="b">
        <v>1</v>
      </c>
      <c r="W45" s="14" t="b">
        <v>0</v>
      </c>
      <c r="X45" s="14" t="s">
        <v>1418</v>
      </c>
      <c r="Y45" s="14" t="s">
        <v>1430</v>
      </c>
      <c r="Z45" s="14" t="s">
        <v>1438</v>
      </c>
      <c r="AA45" s="14" t="s">
        <v>1483</v>
      </c>
      <c r="AB45" s="14" t="s">
        <v>1484</v>
      </c>
      <c r="AC45" s="14" t="s">
        <v>1485</v>
      </c>
      <c r="AD45" s="14" t="s">
        <v>1453</v>
      </c>
      <c r="AE45" s="14" t="s">
        <v>1422</v>
      </c>
      <c r="AF45" s="21" t="s">
        <v>1456</v>
      </c>
    </row>
    <row r="46" spans="1:32" s="11" customFormat="1" x14ac:dyDescent="0.35">
      <c r="A46" s="10">
        <v>167</v>
      </c>
      <c r="B46" s="10" t="b">
        <v>1</v>
      </c>
      <c r="C46" s="10" t="b">
        <v>1</v>
      </c>
      <c r="D46" s="10">
        <v>31</v>
      </c>
      <c r="E46" s="10">
        <v>4</v>
      </c>
      <c r="F46" s="10">
        <v>3</v>
      </c>
      <c r="G46" s="10" t="b">
        <v>0</v>
      </c>
      <c r="H46" s="10">
        <v>37</v>
      </c>
      <c r="I46" s="10"/>
      <c r="J46" s="22">
        <v>35</v>
      </c>
      <c r="K46" s="98"/>
      <c r="L46" s="10" t="s">
        <v>1486</v>
      </c>
      <c r="M46" s="15">
        <v>7</v>
      </c>
      <c r="N46" s="20">
        <v>29</v>
      </c>
      <c r="O46" s="20">
        <v>25</v>
      </c>
      <c r="P46" s="15" t="s">
        <v>1394</v>
      </c>
      <c r="Q46" s="15" t="s">
        <v>1395</v>
      </c>
      <c r="R46" s="15" t="s">
        <v>1396</v>
      </c>
      <c r="S46" s="10">
        <v>684012824</v>
      </c>
      <c r="T46" s="10" t="b">
        <v>1</v>
      </c>
      <c r="U46" s="14" t="s">
        <v>689</v>
      </c>
      <c r="V46" s="14" t="b">
        <v>1</v>
      </c>
      <c r="W46" s="14" t="b">
        <v>0</v>
      </c>
      <c r="X46" s="14" t="s">
        <v>1487</v>
      </c>
      <c r="Y46" s="14" t="s">
        <v>1398</v>
      </c>
      <c r="Z46" s="14" t="s">
        <v>1419</v>
      </c>
      <c r="AA46" s="14" t="s">
        <v>1425</v>
      </c>
      <c r="AB46" s="14" t="s">
        <v>1432</v>
      </c>
      <c r="AC46" s="14" t="s">
        <v>1412</v>
      </c>
      <c r="AD46" s="14" t="s">
        <v>1481</v>
      </c>
      <c r="AE46" s="14" t="s">
        <v>1422</v>
      </c>
      <c r="AF46" s="21" t="s">
        <v>1423</v>
      </c>
    </row>
    <row r="47" spans="1:32" x14ac:dyDescent="0.35">
      <c r="A47" s="10">
        <v>34</v>
      </c>
      <c r="B47" s="10" t="b">
        <v>1</v>
      </c>
      <c r="C47" s="10" t="b">
        <v>0</v>
      </c>
      <c r="D47" s="10">
        <v>6</v>
      </c>
      <c r="E47" s="10">
        <v>29</v>
      </c>
      <c r="F47" s="10">
        <v>4</v>
      </c>
      <c r="G47" s="10" t="b">
        <v>0</v>
      </c>
      <c r="H47" s="10">
        <v>38</v>
      </c>
      <c r="I47" s="10"/>
      <c r="J47" s="22">
        <v>35</v>
      </c>
      <c r="K47" s="98"/>
      <c r="L47" s="10" t="s">
        <v>846</v>
      </c>
      <c r="M47" s="15">
        <v>7</v>
      </c>
      <c r="N47" s="20">
        <v>23</v>
      </c>
      <c r="O47" s="20">
        <v>25</v>
      </c>
      <c r="P47" s="15" t="s">
        <v>1396</v>
      </c>
      <c r="Q47" s="15" t="s">
        <v>1395</v>
      </c>
      <c r="R47" s="15" t="s">
        <v>1406</v>
      </c>
      <c r="S47" s="10">
        <v>968475758</v>
      </c>
      <c r="T47" s="10" t="b">
        <v>1</v>
      </c>
      <c r="U47" s="14" t="s">
        <v>705</v>
      </c>
      <c r="V47" s="14" t="b">
        <v>1</v>
      </c>
      <c r="W47" s="14" t="b">
        <v>1</v>
      </c>
      <c r="X47" s="14" t="s">
        <v>1407</v>
      </c>
      <c r="Y47" s="14" t="s">
        <v>1416</v>
      </c>
      <c r="Z47" s="14" t="s">
        <v>1409</v>
      </c>
      <c r="AA47" s="14" t="s">
        <v>1410</v>
      </c>
      <c r="AB47" s="14" t="s">
        <v>1411</v>
      </c>
      <c r="AC47" s="14" t="s">
        <v>1412</v>
      </c>
      <c r="AD47" s="14" t="s">
        <v>1413</v>
      </c>
      <c r="AE47" s="14" t="s">
        <v>1414</v>
      </c>
      <c r="AF47" s="21" t="s">
        <v>1450</v>
      </c>
    </row>
    <row r="48" spans="1:32" x14ac:dyDescent="0.35">
      <c r="A48" s="10">
        <v>132</v>
      </c>
      <c r="B48" s="10" t="b">
        <v>0</v>
      </c>
      <c r="C48" s="10" t="b">
        <v>0</v>
      </c>
      <c r="D48" s="10">
        <v>106</v>
      </c>
      <c r="E48" s="10">
        <v>-71</v>
      </c>
      <c r="F48" s="10">
        <v>5</v>
      </c>
      <c r="G48" s="10" t="b">
        <v>0</v>
      </c>
      <c r="H48" s="10">
        <v>39</v>
      </c>
      <c r="I48" s="10"/>
      <c r="J48" s="22">
        <v>35</v>
      </c>
      <c r="K48" s="98"/>
      <c r="L48" s="10" t="s">
        <v>1488</v>
      </c>
      <c r="M48" s="15">
        <v>7</v>
      </c>
      <c r="N48" s="20">
        <v>29</v>
      </c>
      <c r="O48" s="20">
        <v>25</v>
      </c>
      <c r="P48" s="15" t="s">
        <v>1394</v>
      </c>
      <c r="Q48" s="15" t="s">
        <v>1417</v>
      </c>
      <c r="R48" s="15" t="s">
        <v>1406</v>
      </c>
      <c r="S48" s="10">
        <v>1885893106</v>
      </c>
      <c r="T48" s="10" t="b">
        <v>1</v>
      </c>
      <c r="U48" s="14" t="s">
        <v>721</v>
      </c>
      <c r="V48" s="14" t="b">
        <v>1</v>
      </c>
      <c r="W48" s="14" t="b">
        <v>0</v>
      </c>
      <c r="X48" s="14" t="s">
        <v>1397</v>
      </c>
      <c r="Y48" s="14" t="s">
        <v>1416</v>
      </c>
      <c r="Z48" s="14" t="s">
        <v>1446</v>
      </c>
      <c r="AA48" s="14" t="s">
        <v>1400</v>
      </c>
      <c r="AB48" s="14" t="s">
        <v>1421</v>
      </c>
      <c r="AC48" s="14" t="s">
        <v>1402</v>
      </c>
      <c r="AD48" s="14" t="s">
        <v>1481</v>
      </c>
      <c r="AE48" s="14" t="s">
        <v>1414</v>
      </c>
      <c r="AF48" s="21" t="s">
        <v>1444</v>
      </c>
    </row>
    <row r="49" spans="1:32" x14ac:dyDescent="0.35">
      <c r="A49" s="10">
        <v>258</v>
      </c>
      <c r="B49" s="10" t="b">
        <v>0</v>
      </c>
      <c r="C49" s="10" t="b">
        <v>0</v>
      </c>
      <c r="D49" s="10">
        <v>31</v>
      </c>
      <c r="E49" s="10">
        <v>9</v>
      </c>
      <c r="F49" s="10">
        <v>1</v>
      </c>
      <c r="G49" s="10" t="b">
        <v>1</v>
      </c>
      <c r="H49" s="10">
        <v>40</v>
      </c>
      <c r="I49" s="10"/>
      <c r="J49" s="22">
        <v>40</v>
      </c>
      <c r="K49" s="98"/>
      <c r="L49" s="10" t="s">
        <v>1489</v>
      </c>
      <c r="M49" s="15">
        <v>7</v>
      </c>
      <c r="N49" s="20">
        <v>23</v>
      </c>
      <c r="O49" s="20">
        <v>23</v>
      </c>
      <c r="P49" s="15" t="s">
        <v>1394</v>
      </c>
      <c r="Q49" s="15" t="s">
        <v>1417</v>
      </c>
      <c r="R49" s="15" t="s">
        <v>1396</v>
      </c>
      <c r="S49" s="10">
        <v>185945826</v>
      </c>
      <c r="T49" s="10" t="b">
        <v>1</v>
      </c>
      <c r="U49" s="14" t="s">
        <v>705</v>
      </c>
      <c r="V49" s="14" t="b">
        <v>1</v>
      </c>
      <c r="W49" s="14" t="b">
        <v>1</v>
      </c>
      <c r="X49" s="14" t="s">
        <v>1407</v>
      </c>
      <c r="Y49" s="14" t="s">
        <v>1416</v>
      </c>
      <c r="Z49" s="14" t="s">
        <v>1409</v>
      </c>
      <c r="AA49" s="14" t="s">
        <v>1410</v>
      </c>
      <c r="AB49" s="14" t="s">
        <v>1411</v>
      </c>
      <c r="AC49" s="14" t="s">
        <v>1412</v>
      </c>
      <c r="AD49" s="14" t="s">
        <v>1413</v>
      </c>
      <c r="AE49" s="14" t="s">
        <v>1414</v>
      </c>
      <c r="AF49" s="21" t="s">
        <v>1450</v>
      </c>
    </row>
    <row r="50" spans="1:32" x14ac:dyDescent="0.35">
      <c r="A50" s="10">
        <v>7</v>
      </c>
      <c r="B50" s="10" t="b">
        <v>0</v>
      </c>
      <c r="C50" s="10" t="b">
        <v>0</v>
      </c>
      <c r="D50" s="10">
        <v>6</v>
      </c>
      <c r="E50" s="10">
        <v>34</v>
      </c>
      <c r="F50" s="10">
        <v>2</v>
      </c>
      <c r="G50" s="10" t="b">
        <v>1</v>
      </c>
      <c r="H50" s="10">
        <v>41</v>
      </c>
      <c r="I50" s="10"/>
      <c r="J50" s="22">
        <v>40</v>
      </c>
      <c r="K50" s="98"/>
      <c r="L50" s="10" t="s">
        <v>1490</v>
      </c>
      <c r="M50" s="15">
        <v>6</v>
      </c>
      <c r="N50" s="20">
        <v>21</v>
      </c>
      <c r="O50" s="20">
        <v>23</v>
      </c>
      <c r="P50" s="15" t="s">
        <v>1394</v>
      </c>
      <c r="Q50" s="15" t="s">
        <v>1417</v>
      </c>
      <c r="R50" s="15" t="s">
        <v>1396</v>
      </c>
      <c r="S50" s="10">
        <v>381457381</v>
      </c>
      <c r="T50" s="10" t="b">
        <v>1</v>
      </c>
      <c r="U50" s="14" t="s">
        <v>701</v>
      </c>
      <c r="V50" s="14" t="b">
        <v>1</v>
      </c>
      <c r="W50" s="14" t="b">
        <v>0</v>
      </c>
      <c r="X50" s="14" t="s">
        <v>1429</v>
      </c>
      <c r="Y50" s="14" t="s">
        <v>1491</v>
      </c>
      <c r="Z50" s="14" t="s">
        <v>1492</v>
      </c>
      <c r="AA50" s="14" t="s">
        <v>1425</v>
      </c>
      <c r="AB50" s="14" t="s">
        <v>1432</v>
      </c>
      <c r="AC50" s="14" t="s">
        <v>1459</v>
      </c>
      <c r="AD50" s="14" t="s">
        <v>1481</v>
      </c>
      <c r="AE50" s="14" t="s">
        <v>1422</v>
      </c>
      <c r="AF50" s="21" t="s">
        <v>1439</v>
      </c>
    </row>
    <row r="51" spans="1:32" x14ac:dyDescent="0.35">
      <c r="A51" s="10">
        <v>106</v>
      </c>
      <c r="B51" s="10" t="b">
        <v>0</v>
      </c>
      <c r="C51" s="10" t="b">
        <v>0</v>
      </c>
      <c r="D51" s="10">
        <v>31</v>
      </c>
      <c r="E51" s="10">
        <v>9</v>
      </c>
      <c r="F51" s="10">
        <v>3</v>
      </c>
      <c r="G51" s="10" t="b">
        <v>1</v>
      </c>
      <c r="H51" s="10">
        <v>42</v>
      </c>
      <c r="I51" s="10"/>
      <c r="J51" s="22">
        <v>40</v>
      </c>
      <c r="K51" s="98"/>
      <c r="L51" s="10" t="s">
        <v>1493</v>
      </c>
      <c r="M51" s="15">
        <v>7</v>
      </c>
      <c r="N51" s="20">
        <v>23</v>
      </c>
      <c r="O51" s="20">
        <v>23</v>
      </c>
      <c r="P51" s="15" t="s">
        <v>1396</v>
      </c>
      <c r="Q51" s="15" t="s">
        <v>1395</v>
      </c>
      <c r="R51" s="15" t="s">
        <v>1396</v>
      </c>
      <c r="S51" s="10">
        <v>52136924</v>
      </c>
      <c r="T51" s="10" t="b">
        <v>1</v>
      </c>
      <c r="U51" s="14" t="s">
        <v>693</v>
      </c>
      <c r="V51" s="14" t="b">
        <v>1</v>
      </c>
      <c r="W51" s="14" t="b">
        <v>1</v>
      </c>
      <c r="X51" s="14" t="s">
        <v>1407</v>
      </c>
      <c r="Y51" s="14" t="s">
        <v>1416</v>
      </c>
      <c r="Z51" s="14" t="s">
        <v>1409</v>
      </c>
      <c r="AA51" s="14" t="s">
        <v>1410</v>
      </c>
      <c r="AB51" s="14" t="s">
        <v>1411</v>
      </c>
      <c r="AC51" s="14" t="s">
        <v>1412</v>
      </c>
      <c r="AD51" s="14" t="s">
        <v>1413</v>
      </c>
      <c r="AE51" s="14" t="s">
        <v>1414</v>
      </c>
      <c r="AF51" s="21" t="s">
        <v>1450</v>
      </c>
    </row>
    <row r="52" spans="1:32" x14ac:dyDescent="0.35">
      <c r="A52" s="10">
        <v>120</v>
      </c>
      <c r="B52" s="10" t="b">
        <v>0</v>
      </c>
      <c r="C52" s="10" t="b">
        <v>0</v>
      </c>
      <c r="D52" s="10">
        <v>31</v>
      </c>
      <c r="E52" s="10">
        <v>9</v>
      </c>
      <c r="F52" s="10">
        <v>4</v>
      </c>
      <c r="G52" s="10" t="b">
        <v>1</v>
      </c>
      <c r="H52" s="10">
        <v>43</v>
      </c>
      <c r="I52" s="10"/>
      <c r="J52" s="22">
        <v>40</v>
      </c>
      <c r="K52" s="98"/>
      <c r="L52" s="10" t="s">
        <v>1494</v>
      </c>
      <c r="M52" s="15">
        <v>7</v>
      </c>
      <c r="N52" s="20">
        <v>27</v>
      </c>
      <c r="O52" s="20">
        <v>23</v>
      </c>
      <c r="P52" s="15" t="s">
        <v>1394</v>
      </c>
      <c r="Q52" s="15" t="s">
        <v>1395</v>
      </c>
      <c r="R52" s="15" t="s">
        <v>1495</v>
      </c>
      <c r="S52" s="10">
        <v>389949009</v>
      </c>
      <c r="T52" s="10" t="b">
        <v>1</v>
      </c>
      <c r="U52" s="14" t="s">
        <v>709</v>
      </c>
      <c r="V52" s="14" t="b">
        <v>1</v>
      </c>
      <c r="W52" s="14" t="b">
        <v>1</v>
      </c>
      <c r="X52" s="14" t="s">
        <v>1418</v>
      </c>
      <c r="Y52" s="14" t="s">
        <v>1445</v>
      </c>
      <c r="Z52" s="14" t="s">
        <v>1446</v>
      </c>
      <c r="AA52" s="14" t="s">
        <v>1483</v>
      </c>
      <c r="AB52" s="14" t="s">
        <v>1401</v>
      </c>
      <c r="AC52" s="14" t="s">
        <v>1473</v>
      </c>
      <c r="AD52" s="14" t="s">
        <v>1403</v>
      </c>
      <c r="AE52" s="14" t="s">
        <v>1422</v>
      </c>
      <c r="AF52" s="21" t="s">
        <v>1456</v>
      </c>
    </row>
    <row r="53" spans="1:32" x14ac:dyDescent="0.35">
      <c r="A53" s="10">
        <v>63</v>
      </c>
      <c r="B53" s="10" t="b">
        <v>0</v>
      </c>
      <c r="C53" s="10" t="b">
        <v>0</v>
      </c>
      <c r="D53" s="10">
        <v>31</v>
      </c>
      <c r="E53" s="10">
        <v>13</v>
      </c>
      <c r="F53" s="10">
        <v>1</v>
      </c>
      <c r="G53" s="10" t="b">
        <v>0</v>
      </c>
      <c r="H53" s="10">
        <v>44</v>
      </c>
      <c r="I53" s="10"/>
      <c r="J53" s="22">
        <v>44</v>
      </c>
      <c r="K53" s="98"/>
      <c r="L53" s="10" t="s">
        <v>1496</v>
      </c>
      <c r="M53" s="15">
        <v>7</v>
      </c>
      <c r="N53" s="20">
        <v>23</v>
      </c>
      <c r="O53" s="20">
        <v>21</v>
      </c>
      <c r="P53" s="15" t="s">
        <v>1394</v>
      </c>
      <c r="Q53" s="15" t="s">
        <v>1395</v>
      </c>
      <c r="R53" s="15" t="s">
        <v>1396</v>
      </c>
      <c r="S53" s="10">
        <v>1144202327</v>
      </c>
      <c r="T53" s="10" t="b">
        <v>1</v>
      </c>
      <c r="U53" s="14" t="s">
        <v>705</v>
      </c>
      <c r="V53" s="14" t="b">
        <v>1</v>
      </c>
      <c r="W53" s="14" t="b">
        <v>1</v>
      </c>
      <c r="X53" s="14" t="s">
        <v>1407</v>
      </c>
      <c r="Y53" s="14" t="s">
        <v>1416</v>
      </c>
      <c r="Z53" s="14" t="s">
        <v>1409</v>
      </c>
      <c r="AA53" s="14" t="s">
        <v>1410</v>
      </c>
      <c r="AB53" s="14" t="s">
        <v>1411</v>
      </c>
      <c r="AC53" s="14" t="s">
        <v>1412</v>
      </c>
      <c r="AD53" s="14" t="s">
        <v>1413</v>
      </c>
      <c r="AE53" s="14" t="s">
        <v>1414</v>
      </c>
      <c r="AF53" s="21" t="s">
        <v>1450</v>
      </c>
    </row>
    <row r="54" spans="1:32" x14ac:dyDescent="0.35">
      <c r="A54" s="10">
        <v>153</v>
      </c>
      <c r="B54" s="10" t="b">
        <v>0</v>
      </c>
      <c r="C54" s="10" t="b">
        <v>0</v>
      </c>
      <c r="D54" s="10">
        <v>6</v>
      </c>
      <c r="E54" s="10">
        <v>38</v>
      </c>
      <c r="F54" s="10">
        <v>2</v>
      </c>
      <c r="G54" s="10" t="b">
        <v>0</v>
      </c>
      <c r="H54" s="10">
        <v>45</v>
      </c>
      <c r="I54" s="10"/>
      <c r="J54" s="22">
        <v>44</v>
      </c>
      <c r="K54" s="98"/>
      <c r="L54" s="10" t="s">
        <v>1497</v>
      </c>
      <c r="M54" s="15">
        <v>6</v>
      </c>
      <c r="N54" s="20">
        <v>19</v>
      </c>
      <c r="O54" s="20">
        <v>21</v>
      </c>
      <c r="P54" s="15" t="s">
        <v>1396</v>
      </c>
      <c r="Q54" s="15" t="s">
        <v>1395</v>
      </c>
      <c r="R54" s="15" t="s">
        <v>1455</v>
      </c>
      <c r="S54" s="10">
        <v>1750842330</v>
      </c>
      <c r="T54" s="10" t="b">
        <v>1</v>
      </c>
      <c r="U54" s="14" t="s">
        <v>709</v>
      </c>
      <c r="V54" s="14" t="b">
        <v>1</v>
      </c>
      <c r="W54" s="14" t="b">
        <v>1</v>
      </c>
      <c r="X54" s="14" t="s">
        <v>1407</v>
      </c>
      <c r="Y54" s="14" t="s">
        <v>1416</v>
      </c>
      <c r="Z54" s="14" t="s">
        <v>1409</v>
      </c>
      <c r="AA54" s="14" t="s">
        <v>1400</v>
      </c>
      <c r="AB54" s="14" t="s">
        <v>1498</v>
      </c>
      <c r="AC54" s="14" t="s">
        <v>1412</v>
      </c>
      <c r="AD54" s="14" t="s">
        <v>1499</v>
      </c>
      <c r="AE54" s="14" t="s">
        <v>1404</v>
      </c>
      <c r="AF54" s="21" t="s">
        <v>1423</v>
      </c>
    </row>
    <row r="55" spans="1:32" x14ac:dyDescent="0.35">
      <c r="A55" s="10">
        <v>150</v>
      </c>
      <c r="B55" s="10" t="b">
        <v>0</v>
      </c>
      <c r="C55" s="10" t="b">
        <v>0</v>
      </c>
      <c r="D55" s="10">
        <v>31</v>
      </c>
      <c r="E55" s="10">
        <v>13</v>
      </c>
      <c r="F55" s="10">
        <v>3</v>
      </c>
      <c r="G55" s="10" t="b">
        <v>0</v>
      </c>
      <c r="H55" s="10">
        <v>46</v>
      </c>
      <c r="I55" s="10"/>
      <c r="J55" s="22">
        <v>44</v>
      </c>
      <c r="K55" s="98"/>
      <c r="L55" s="10" t="s">
        <v>1500</v>
      </c>
      <c r="M55" s="15">
        <v>7</v>
      </c>
      <c r="N55" s="20">
        <v>23</v>
      </c>
      <c r="O55" s="20">
        <v>21</v>
      </c>
      <c r="P55" s="15" t="s">
        <v>1394</v>
      </c>
      <c r="Q55" s="15" t="s">
        <v>1417</v>
      </c>
      <c r="R55" s="15" t="s">
        <v>1396</v>
      </c>
      <c r="S55" s="10">
        <v>499146774</v>
      </c>
      <c r="T55" s="10" t="b">
        <v>1</v>
      </c>
      <c r="U55" s="14" t="s">
        <v>693</v>
      </c>
      <c r="V55" s="14" t="b">
        <v>1</v>
      </c>
      <c r="W55" s="14" t="b">
        <v>1</v>
      </c>
      <c r="X55" s="14" t="s">
        <v>1407</v>
      </c>
      <c r="Y55" s="14" t="s">
        <v>1416</v>
      </c>
      <c r="Z55" s="14" t="s">
        <v>1409</v>
      </c>
      <c r="AA55" s="14" t="s">
        <v>1410</v>
      </c>
      <c r="AB55" s="14" t="s">
        <v>1411</v>
      </c>
      <c r="AC55" s="14" t="s">
        <v>1412</v>
      </c>
      <c r="AD55" s="14" t="s">
        <v>1413</v>
      </c>
      <c r="AE55" s="14" t="s">
        <v>1414</v>
      </c>
      <c r="AF55" s="21" t="s">
        <v>1450</v>
      </c>
    </row>
    <row r="56" spans="1:32" x14ac:dyDescent="0.35">
      <c r="A56" s="10">
        <v>52</v>
      </c>
      <c r="B56" s="10" t="b">
        <v>0</v>
      </c>
      <c r="C56" s="10" t="b">
        <v>0</v>
      </c>
      <c r="D56" s="10">
        <v>6</v>
      </c>
      <c r="E56" s="10">
        <v>38</v>
      </c>
      <c r="F56" s="10">
        <v>4</v>
      </c>
      <c r="G56" s="10" t="b">
        <v>0</v>
      </c>
      <c r="H56" s="10">
        <v>47</v>
      </c>
      <c r="I56" s="10"/>
      <c r="J56" s="22">
        <v>44</v>
      </c>
      <c r="K56" s="98"/>
      <c r="L56" s="10" t="s">
        <v>1342</v>
      </c>
      <c r="M56" s="15">
        <v>6</v>
      </c>
      <c r="N56" s="20">
        <v>13</v>
      </c>
      <c r="O56" s="20">
        <v>21</v>
      </c>
      <c r="P56" s="15" t="s">
        <v>1394</v>
      </c>
      <c r="Q56" s="15" t="s">
        <v>1417</v>
      </c>
      <c r="R56" s="15" t="s">
        <v>1396</v>
      </c>
      <c r="S56" s="10">
        <v>873873577</v>
      </c>
      <c r="T56" s="10" t="b">
        <v>1</v>
      </c>
      <c r="U56" s="14" t="s">
        <v>705</v>
      </c>
      <c r="V56" s="14" t="b">
        <v>1</v>
      </c>
      <c r="W56" s="14" t="b">
        <v>1</v>
      </c>
      <c r="X56" s="14" t="s">
        <v>1407</v>
      </c>
      <c r="Y56" s="14" t="s">
        <v>1416</v>
      </c>
      <c r="Z56" s="14" t="s">
        <v>1409</v>
      </c>
      <c r="AA56" s="14" t="s">
        <v>1410</v>
      </c>
      <c r="AB56" s="14" t="s">
        <v>1478</v>
      </c>
      <c r="AC56" s="14" t="s">
        <v>1412</v>
      </c>
      <c r="AD56" s="14" t="s">
        <v>1413</v>
      </c>
      <c r="AE56" s="14" t="s">
        <v>1414</v>
      </c>
      <c r="AF56" s="21" t="s">
        <v>1450</v>
      </c>
    </row>
    <row r="57" spans="1:32" x14ac:dyDescent="0.35">
      <c r="A57" s="10">
        <v>59</v>
      </c>
      <c r="B57" s="10" t="b">
        <v>0</v>
      </c>
      <c r="C57" s="10" t="b">
        <v>0</v>
      </c>
      <c r="D57" s="10">
        <v>31</v>
      </c>
      <c r="E57" s="10">
        <v>13</v>
      </c>
      <c r="F57" s="10">
        <v>5</v>
      </c>
      <c r="G57" s="10" t="b">
        <v>0</v>
      </c>
      <c r="H57" s="10">
        <v>48</v>
      </c>
      <c r="I57" s="10"/>
      <c r="J57" s="22">
        <v>44</v>
      </c>
      <c r="K57" s="98"/>
      <c r="L57" s="10" t="s">
        <v>1324</v>
      </c>
      <c r="M57" s="15">
        <v>5</v>
      </c>
      <c r="N57" s="20">
        <v>17</v>
      </c>
      <c r="O57" s="20">
        <v>21</v>
      </c>
      <c r="P57" s="15" t="s">
        <v>1396</v>
      </c>
      <c r="Q57" s="15" t="s">
        <v>1395</v>
      </c>
      <c r="R57" s="15" t="s">
        <v>1396</v>
      </c>
      <c r="S57" s="10">
        <v>2045867399</v>
      </c>
      <c r="T57" s="10" t="b">
        <v>1</v>
      </c>
      <c r="U57" s="14" t="s">
        <v>705</v>
      </c>
      <c r="V57" s="14" t="b">
        <v>1</v>
      </c>
      <c r="W57" s="14" t="b">
        <v>1</v>
      </c>
      <c r="X57" s="14" t="s">
        <v>1501</v>
      </c>
      <c r="Y57" s="14" t="s">
        <v>1398</v>
      </c>
      <c r="Z57" s="14" t="s">
        <v>1419</v>
      </c>
      <c r="AA57" s="14" t="s">
        <v>1483</v>
      </c>
      <c r="AB57" s="14" t="s">
        <v>1502</v>
      </c>
      <c r="AC57" s="14" t="s">
        <v>1441</v>
      </c>
      <c r="AD57" s="14" t="s">
        <v>1503</v>
      </c>
      <c r="AE57" s="14" t="s">
        <v>1414</v>
      </c>
      <c r="AF57" s="21" t="s">
        <v>1444</v>
      </c>
    </row>
    <row r="58" spans="1:32" s="11" customFormat="1" x14ac:dyDescent="0.35">
      <c r="A58" s="10">
        <v>99</v>
      </c>
      <c r="B58" s="10" t="b">
        <v>1</v>
      </c>
      <c r="C58" s="10" t="b">
        <v>0</v>
      </c>
      <c r="D58" s="10">
        <v>106</v>
      </c>
      <c r="E58" s="10">
        <v>-62</v>
      </c>
      <c r="F58" s="10">
        <v>1</v>
      </c>
      <c r="G58" s="10" t="b">
        <v>1</v>
      </c>
      <c r="H58" s="10">
        <v>49</v>
      </c>
      <c r="I58" s="10"/>
      <c r="J58" s="22">
        <v>44</v>
      </c>
      <c r="K58" s="98"/>
      <c r="L58" s="10" t="s">
        <v>1344</v>
      </c>
      <c r="M58" s="15">
        <v>7</v>
      </c>
      <c r="N58" s="20">
        <v>23</v>
      </c>
      <c r="O58" s="20">
        <v>21</v>
      </c>
      <c r="P58" s="15" t="s">
        <v>1396</v>
      </c>
      <c r="Q58" s="15" t="s">
        <v>1395</v>
      </c>
      <c r="R58" s="15" t="s">
        <v>1396</v>
      </c>
      <c r="S58" s="10">
        <v>1577041303</v>
      </c>
      <c r="T58" s="10" t="b">
        <v>1</v>
      </c>
      <c r="U58" s="14" t="s">
        <v>673</v>
      </c>
      <c r="V58" s="14" t="b">
        <v>1</v>
      </c>
      <c r="W58" s="14" t="b">
        <v>0</v>
      </c>
      <c r="X58" s="14" t="s">
        <v>1407</v>
      </c>
      <c r="Y58" s="14" t="s">
        <v>1416</v>
      </c>
      <c r="Z58" s="14" t="s">
        <v>1409</v>
      </c>
      <c r="AA58" s="14" t="s">
        <v>1410</v>
      </c>
      <c r="AB58" s="14" t="s">
        <v>1411</v>
      </c>
      <c r="AC58" s="14" t="s">
        <v>1412</v>
      </c>
      <c r="AD58" s="14" t="s">
        <v>1413</v>
      </c>
      <c r="AE58" s="14" t="s">
        <v>1414</v>
      </c>
      <c r="AF58" s="21" t="s">
        <v>1450</v>
      </c>
    </row>
    <row r="59" spans="1:32" x14ac:dyDescent="0.35">
      <c r="A59" s="10">
        <v>53</v>
      </c>
      <c r="B59" s="10" t="b">
        <v>1</v>
      </c>
      <c r="C59" s="10" t="b">
        <v>0</v>
      </c>
      <c r="D59" s="10">
        <v>31</v>
      </c>
      <c r="E59" s="10">
        <v>13</v>
      </c>
      <c r="F59" s="10">
        <v>2</v>
      </c>
      <c r="G59" s="10" t="b">
        <v>1</v>
      </c>
      <c r="H59" s="10">
        <v>50</v>
      </c>
      <c r="I59" s="10"/>
      <c r="J59" s="22">
        <v>44</v>
      </c>
      <c r="K59" s="98"/>
      <c r="L59" s="10" t="s">
        <v>1504</v>
      </c>
      <c r="M59" s="15">
        <v>7</v>
      </c>
      <c r="N59" s="20">
        <v>25</v>
      </c>
      <c r="O59" s="20">
        <v>21</v>
      </c>
      <c r="P59" s="15" t="s">
        <v>1394</v>
      </c>
      <c r="Q59" s="15" t="s">
        <v>1395</v>
      </c>
      <c r="R59" s="15" t="s">
        <v>1396</v>
      </c>
      <c r="S59" s="10">
        <v>953485526</v>
      </c>
      <c r="T59" s="10" t="b">
        <v>1</v>
      </c>
      <c r="U59" s="14" t="s">
        <v>717</v>
      </c>
      <c r="V59" s="14" t="b">
        <v>1</v>
      </c>
      <c r="W59" s="14" t="b">
        <v>0</v>
      </c>
      <c r="X59" s="14" t="s">
        <v>1397</v>
      </c>
      <c r="Y59" s="14" t="s">
        <v>1424</v>
      </c>
      <c r="Z59" s="14" t="s">
        <v>1446</v>
      </c>
      <c r="AA59" s="14" t="s">
        <v>1425</v>
      </c>
      <c r="AB59" s="14" t="s">
        <v>1411</v>
      </c>
      <c r="AC59" s="14" t="s">
        <v>1471</v>
      </c>
      <c r="AD59" s="14" t="s">
        <v>1434</v>
      </c>
      <c r="AE59" s="14" t="s">
        <v>1422</v>
      </c>
      <c r="AF59" s="21" t="s">
        <v>1444</v>
      </c>
    </row>
    <row r="60" spans="1:32" s="11" customFormat="1" x14ac:dyDescent="0.35">
      <c r="A60" s="10">
        <v>219</v>
      </c>
      <c r="B60" s="10" t="b">
        <v>0</v>
      </c>
      <c r="C60" s="10" t="b">
        <v>0</v>
      </c>
      <c r="D60" s="10">
        <v>31</v>
      </c>
      <c r="E60" s="10">
        <v>13</v>
      </c>
      <c r="F60" s="10">
        <v>3</v>
      </c>
      <c r="G60" s="10" t="b">
        <v>1</v>
      </c>
      <c r="H60" s="10">
        <v>51</v>
      </c>
      <c r="I60" s="10"/>
      <c r="J60" s="22">
        <v>44</v>
      </c>
      <c r="K60" s="98"/>
      <c r="L60" s="10" t="s">
        <v>1505</v>
      </c>
      <c r="M60" s="15">
        <v>7</v>
      </c>
      <c r="N60" s="20">
        <v>23</v>
      </c>
      <c r="O60" s="20">
        <v>21</v>
      </c>
      <c r="P60" s="15" t="s">
        <v>1394</v>
      </c>
      <c r="Q60" s="15" t="s">
        <v>1395</v>
      </c>
      <c r="R60" s="15" t="s">
        <v>1396</v>
      </c>
      <c r="S60" s="10">
        <v>909886810</v>
      </c>
      <c r="T60" s="10" t="b">
        <v>1</v>
      </c>
      <c r="U60" s="14" t="s">
        <v>709</v>
      </c>
      <c r="V60" s="14" t="b">
        <v>1</v>
      </c>
      <c r="W60" s="14" t="b">
        <v>1</v>
      </c>
      <c r="X60" s="14" t="s">
        <v>1407</v>
      </c>
      <c r="Y60" s="14" t="s">
        <v>1416</v>
      </c>
      <c r="Z60" s="14" t="s">
        <v>1409</v>
      </c>
      <c r="AA60" s="14" t="s">
        <v>1410</v>
      </c>
      <c r="AB60" s="14" t="s">
        <v>1411</v>
      </c>
      <c r="AC60" s="14" t="s">
        <v>1412</v>
      </c>
      <c r="AD60" s="14" t="s">
        <v>1413</v>
      </c>
      <c r="AE60" s="14" t="s">
        <v>1414</v>
      </c>
      <c r="AF60" s="21" t="s">
        <v>1450</v>
      </c>
    </row>
    <row r="61" spans="1:32" x14ac:dyDescent="0.35">
      <c r="A61" s="10">
        <v>299</v>
      </c>
      <c r="B61" s="10" t="b">
        <v>1</v>
      </c>
      <c r="C61" s="10" t="b">
        <v>0</v>
      </c>
      <c r="D61" s="10">
        <v>31</v>
      </c>
      <c r="E61" s="10">
        <v>13</v>
      </c>
      <c r="F61" s="10">
        <v>4</v>
      </c>
      <c r="G61" s="10" t="b">
        <v>1</v>
      </c>
      <c r="H61" s="10">
        <v>52</v>
      </c>
      <c r="I61" s="10"/>
      <c r="J61" s="22">
        <v>44</v>
      </c>
      <c r="K61" s="98"/>
      <c r="L61" s="10" t="s">
        <v>1506</v>
      </c>
      <c r="M61" s="15">
        <v>7</v>
      </c>
      <c r="N61" s="20">
        <v>21</v>
      </c>
      <c r="O61" s="20">
        <v>21</v>
      </c>
      <c r="P61" s="15" t="s">
        <v>1394</v>
      </c>
      <c r="Q61" s="15" t="s">
        <v>1395</v>
      </c>
      <c r="R61" s="15" t="s">
        <v>1406</v>
      </c>
      <c r="S61" s="10">
        <v>716926907</v>
      </c>
      <c r="T61" s="10" t="b">
        <v>1</v>
      </c>
      <c r="U61" s="14" t="s">
        <v>689</v>
      </c>
      <c r="V61" s="14" t="b">
        <v>1</v>
      </c>
      <c r="W61" s="14" t="b">
        <v>0</v>
      </c>
      <c r="X61" s="14" t="s">
        <v>1418</v>
      </c>
      <c r="Y61" s="14" t="s">
        <v>1465</v>
      </c>
      <c r="Z61" s="14" t="s">
        <v>1457</v>
      </c>
      <c r="AA61" s="14" t="s">
        <v>1400</v>
      </c>
      <c r="AB61" s="14" t="s">
        <v>1421</v>
      </c>
      <c r="AC61" s="14" t="s">
        <v>1452</v>
      </c>
      <c r="AD61" s="14" t="s">
        <v>1507</v>
      </c>
      <c r="AE61" s="14" t="s">
        <v>1508</v>
      </c>
      <c r="AF61" s="21" t="s">
        <v>1423</v>
      </c>
    </row>
    <row r="62" spans="1:32" x14ac:dyDescent="0.35">
      <c r="A62" s="10">
        <v>112</v>
      </c>
      <c r="B62" s="10" t="b">
        <v>0</v>
      </c>
      <c r="C62" s="10" t="b">
        <v>0</v>
      </c>
      <c r="D62" s="10">
        <v>31</v>
      </c>
      <c r="E62" s="10">
        <v>13</v>
      </c>
      <c r="F62" s="10">
        <v>5</v>
      </c>
      <c r="G62" s="10" t="b">
        <v>1</v>
      </c>
      <c r="H62" s="10">
        <v>53</v>
      </c>
      <c r="I62" s="10"/>
      <c r="J62" s="22">
        <v>44</v>
      </c>
      <c r="K62" s="98"/>
      <c r="L62" s="10" t="s">
        <v>1509</v>
      </c>
      <c r="M62" s="15">
        <v>7</v>
      </c>
      <c r="N62" s="20">
        <v>23</v>
      </c>
      <c r="O62" s="20">
        <v>21</v>
      </c>
      <c r="P62" s="15" t="s">
        <v>1394</v>
      </c>
      <c r="Q62" s="15" t="s">
        <v>1395</v>
      </c>
      <c r="R62" s="15" t="s">
        <v>1406</v>
      </c>
      <c r="S62" s="10">
        <v>711207716</v>
      </c>
      <c r="T62" s="10" t="b">
        <v>1</v>
      </c>
      <c r="U62" s="14" t="s">
        <v>701</v>
      </c>
      <c r="V62" s="14" t="b">
        <v>1</v>
      </c>
      <c r="W62" s="14" t="b">
        <v>0</v>
      </c>
      <c r="X62" s="14" t="s">
        <v>1407</v>
      </c>
      <c r="Y62" s="14" t="s">
        <v>1416</v>
      </c>
      <c r="Z62" s="14" t="s">
        <v>1409</v>
      </c>
      <c r="AA62" s="14" t="s">
        <v>1410</v>
      </c>
      <c r="AB62" s="14" t="s">
        <v>1411</v>
      </c>
      <c r="AC62" s="14" t="s">
        <v>1412</v>
      </c>
      <c r="AD62" s="14" t="s">
        <v>1413</v>
      </c>
      <c r="AE62" s="14" t="s">
        <v>1414</v>
      </c>
      <c r="AF62" s="21" t="s">
        <v>1450</v>
      </c>
    </row>
    <row r="63" spans="1:32" x14ac:dyDescent="0.35">
      <c r="A63" s="10">
        <v>61</v>
      </c>
      <c r="B63" s="10" t="b">
        <v>0</v>
      </c>
      <c r="C63" s="10" t="b">
        <v>0</v>
      </c>
      <c r="D63" s="10">
        <v>106</v>
      </c>
      <c r="E63" s="10">
        <v>-62</v>
      </c>
      <c r="F63" s="10">
        <v>1</v>
      </c>
      <c r="G63" s="10" t="b">
        <v>0</v>
      </c>
      <c r="H63" s="10">
        <v>54</v>
      </c>
      <c r="I63" s="10"/>
      <c r="J63" s="22">
        <v>44</v>
      </c>
      <c r="K63" s="98"/>
      <c r="L63" s="10" t="s">
        <v>1510</v>
      </c>
      <c r="M63" s="15">
        <v>6</v>
      </c>
      <c r="N63" s="20">
        <v>29</v>
      </c>
      <c r="O63" s="20">
        <v>21</v>
      </c>
      <c r="P63" s="15" t="s">
        <v>1396</v>
      </c>
      <c r="Q63" s="15" t="s">
        <v>1395</v>
      </c>
      <c r="R63" s="15" t="s">
        <v>1406</v>
      </c>
      <c r="S63" s="10">
        <v>1774388204</v>
      </c>
      <c r="T63" s="10" t="b">
        <v>1</v>
      </c>
      <c r="U63" s="14" t="s">
        <v>732</v>
      </c>
      <c r="V63" s="14" t="b">
        <v>1</v>
      </c>
      <c r="W63" s="14" t="b">
        <v>1</v>
      </c>
      <c r="X63" s="14" t="s">
        <v>1487</v>
      </c>
      <c r="Y63" s="14" t="s">
        <v>1398</v>
      </c>
      <c r="Z63" s="14" t="s">
        <v>1492</v>
      </c>
      <c r="AA63" s="14" t="s">
        <v>1400</v>
      </c>
      <c r="AB63" s="14" t="s">
        <v>1458</v>
      </c>
      <c r="AC63" s="14" t="s">
        <v>1402</v>
      </c>
      <c r="AD63" s="14" t="s">
        <v>1403</v>
      </c>
      <c r="AE63" s="14" t="s">
        <v>1414</v>
      </c>
      <c r="AF63" s="21" t="s">
        <v>1456</v>
      </c>
    </row>
    <row r="64" spans="1:32" x14ac:dyDescent="0.35">
      <c r="A64" s="10">
        <v>23</v>
      </c>
      <c r="B64" s="10" t="b">
        <v>0</v>
      </c>
      <c r="C64" s="10" t="b">
        <v>0</v>
      </c>
      <c r="D64" s="10">
        <v>31</v>
      </c>
      <c r="E64" s="10">
        <v>13</v>
      </c>
      <c r="F64" s="10">
        <v>2</v>
      </c>
      <c r="G64" s="10" t="b">
        <v>0</v>
      </c>
      <c r="H64" s="10">
        <v>55</v>
      </c>
      <c r="I64" s="10"/>
      <c r="J64" s="22">
        <v>44</v>
      </c>
      <c r="K64" s="98"/>
      <c r="L64" s="10" t="s">
        <v>1511</v>
      </c>
      <c r="M64" s="15">
        <v>7</v>
      </c>
      <c r="N64" s="20">
        <v>23</v>
      </c>
      <c r="O64" s="20">
        <v>21</v>
      </c>
      <c r="P64" s="15" t="s">
        <v>1396</v>
      </c>
      <c r="Q64" s="15" t="s">
        <v>1395</v>
      </c>
      <c r="R64" s="15" t="s">
        <v>1396</v>
      </c>
      <c r="S64" s="10">
        <v>486080140</v>
      </c>
      <c r="T64" s="10" t="b">
        <v>1</v>
      </c>
      <c r="U64" s="14" t="s">
        <v>1</v>
      </c>
      <c r="V64" s="14" t="b">
        <v>1</v>
      </c>
      <c r="W64" s="14" t="b">
        <v>0</v>
      </c>
      <c r="X64" s="14" t="s">
        <v>1407</v>
      </c>
      <c r="Y64" s="14" t="s">
        <v>1416</v>
      </c>
      <c r="Z64" s="14" t="s">
        <v>1409</v>
      </c>
      <c r="AA64" s="14" t="s">
        <v>1410</v>
      </c>
      <c r="AB64" s="14" t="s">
        <v>1411</v>
      </c>
      <c r="AC64" s="14" t="s">
        <v>1412</v>
      </c>
      <c r="AD64" s="14" t="s">
        <v>1413</v>
      </c>
      <c r="AE64" s="14" t="s">
        <v>1414</v>
      </c>
      <c r="AF64" s="21" t="s">
        <v>1450</v>
      </c>
    </row>
    <row r="65" spans="1:32" x14ac:dyDescent="0.35">
      <c r="A65" s="10">
        <v>183</v>
      </c>
      <c r="B65" s="10" t="b">
        <v>1</v>
      </c>
      <c r="C65" s="10" t="b">
        <v>0</v>
      </c>
      <c r="D65" s="10">
        <v>31</v>
      </c>
      <c r="E65" s="10">
        <v>13</v>
      </c>
      <c r="F65" s="10">
        <v>3</v>
      </c>
      <c r="G65" s="10" t="b">
        <v>0</v>
      </c>
      <c r="H65" s="10">
        <v>56</v>
      </c>
      <c r="I65" s="10"/>
      <c r="J65" s="22">
        <v>44</v>
      </c>
      <c r="K65" s="98"/>
      <c r="L65" s="10" t="s">
        <v>1512</v>
      </c>
      <c r="M65" s="15">
        <v>7</v>
      </c>
      <c r="N65" s="20">
        <v>23</v>
      </c>
      <c r="O65" s="20">
        <v>21</v>
      </c>
      <c r="P65" s="15" t="s">
        <v>1396</v>
      </c>
      <c r="Q65" s="15" t="s">
        <v>1417</v>
      </c>
      <c r="R65" s="15" t="s">
        <v>1406</v>
      </c>
      <c r="S65" s="10">
        <v>1333633623</v>
      </c>
      <c r="T65" s="10" t="b">
        <v>1</v>
      </c>
      <c r="U65" s="14" t="s">
        <v>1</v>
      </c>
      <c r="V65" s="14" t="b">
        <v>1</v>
      </c>
      <c r="W65" s="14" t="b">
        <v>0</v>
      </c>
      <c r="X65" s="14" t="s">
        <v>1407</v>
      </c>
      <c r="Y65" s="14" t="s">
        <v>1416</v>
      </c>
      <c r="Z65" s="14" t="s">
        <v>1409</v>
      </c>
      <c r="AA65" s="14" t="s">
        <v>1410</v>
      </c>
      <c r="AB65" s="14" t="s">
        <v>1411</v>
      </c>
      <c r="AC65" s="14" t="s">
        <v>1412</v>
      </c>
      <c r="AD65" s="14" t="s">
        <v>1413</v>
      </c>
      <c r="AE65" s="14" t="s">
        <v>1414</v>
      </c>
      <c r="AF65" s="21" t="s">
        <v>1450</v>
      </c>
    </row>
    <row r="66" spans="1:32" x14ac:dyDescent="0.35">
      <c r="A66" s="10">
        <v>98</v>
      </c>
      <c r="B66" s="10" t="b">
        <v>0</v>
      </c>
      <c r="C66" s="10" t="b">
        <v>0</v>
      </c>
      <c r="D66" s="10">
        <v>31</v>
      </c>
      <c r="E66" s="10">
        <v>13</v>
      </c>
      <c r="F66" s="10">
        <v>4</v>
      </c>
      <c r="G66" s="10" t="b">
        <v>0</v>
      </c>
      <c r="H66" s="10">
        <v>57</v>
      </c>
      <c r="I66" s="10"/>
      <c r="J66" s="22">
        <v>44</v>
      </c>
      <c r="K66" s="98"/>
      <c r="L66" s="10" t="s">
        <v>1513</v>
      </c>
      <c r="M66" s="15">
        <v>7</v>
      </c>
      <c r="N66" s="20">
        <v>23</v>
      </c>
      <c r="O66" s="20">
        <v>21</v>
      </c>
      <c r="P66" s="15" t="s">
        <v>1394</v>
      </c>
      <c r="Q66" s="15" t="s">
        <v>1417</v>
      </c>
      <c r="R66" s="15" t="s">
        <v>1406</v>
      </c>
      <c r="S66" s="10">
        <v>2032465327</v>
      </c>
      <c r="T66" s="10" t="b">
        <v>1</v>
      </c>
      <c r="U66" s="14" t="s">
        <v>713</v>
      </c>
      <c r="V66" s="14" t="b">
        <v>1</v>
      </c>
      <c r="W66" s="14" t="b">
        <v>0</v>
      </c>
      <c r="X66" s="14" t="s">
        <v>1407</v>
      </c>
      <c r="Y66" s="14" t="s">
        <v>1416</v>
      </c>
      <c r="Z66" s="14" t="s">
        <v>1409</v>
      </c>
      <c r="AA66" s="14" t="s">
        <v>1410</v>
      </c>
      <c r="AB66" s="14" t="s">
        <v>1411</v>
      </c>
      <c r="AC66" s="14" t="s">
        <v>1412</v>
      </c>
      <c r="AD66" s="14" t="s">
        <v>1413</v>
      </c>
      <c r="AE66" s="14" t="s">
        <v>1414</v>
      </c>
      <c r="AF66" s="21" t="s">
        <v>1450</v>
      </c>
    </row>
    <row r="67" spans="1:32" x14ac:dyDescent="0.35">
      <c r="A67" s="10">
        <v>37</v>
      </c>
      <c r="B67" s="10" t="b">
        <v>1</v>
      </c>
      <c r="C67" s="10" t="b">
        <v>0</v>
      </c>
      <c r="D67" s="10">
        <v>106</v>
      </c>
      <c r="E67" s="10">
        <v>-48</v>
      </c>
      <c r="F67" s="10">
        <v>1</v>
      </c>
      <c r="G67" s="10" t="b">
        <v>1</v>
      </c>
      <c r="H67" s="10">
        <v>58</v>
      </c>
      <c r="I67" s="10"/>
      <c r="J67" s="22">
        <v>58</v>
      </c>
      <c r="K67" s="98"/>
      <c r="L67" s="10" t="s">
        <v>1514</v>
      </c>
      <c r="M67" s="15">
        <v>6</v>
      </c>
      <c r="N67" s="20">
        <v>25</v>
      </c>
      <c r="O67" s="20">
        <v>19</v>
      </c>
      <c r="P67" s="15" t="s">
        <v>1394</v>
      </c>
      <c r="Q67" s="15" t="s">
        <v>1395</v>
      </c>
      <c r="R67" s="15" t="s">
        <v>1455</v>
      </c>
      <c r="S67" s="10">
        <v>352269312</v>
      </c>
      <c r="T67" s="10" t="b">
        <v>1</v>
      </c>
      <c r="U67" s="14" t="s">
        <v>713</v>
      </c>
      <c r="V67" s="14" t="b">
        <v>0</v>
      </c>
      <c r="W67" s="14" t="b">
        <v>0</v>
      </c>
      <c r="X67" s="14" t="s">
        <v>1461</v>
      </c>
      <c r="Y67" s="14" t="s">
        <v>1408</v>
      </c>
      <c r="Z67" s="14" t="s">
        <v>1409</v>
      </c>
      <c r="AA67" s="14" t="s">
        <v>1400</v>
      </c>
      <c r="AB67" s="14" t="s">
        <v>1515</v>
      </c>
      <c r="AC67" s="14" t="s">
        <v>1448</v>
      </c>
      <c r="AD67" s="14" t="s">
        <v>1516</v>
      </c>
      <c r="AE67" s="14" t="s">
        <v>1508</v>
      </c>
      <c r="AF67" s="21" t="s">
        <v>1477</v>
      </c>
    </row>
    <row r="68" spans="1:32" s="11" customFormat="1" x14ac:dyDescent="0.35">
      <c r="A68" s="10">
        <v>83</v>
      </c>
      <c r="B68" s="10" t="b">
        <v>0</v>
      </c>
      <c r="C68" s="10" t="b">
        <v>0</v>
      </c>
      <c r="D68" s="10">
        <v>106</v>
      </c>
      <c r="E68" s="10">
        <v>-48</v>
      </c>
      <c r="F68" s="10">
        <v>2</v>
      </c>
      <c r="G68" s="10" t="b">
        <v>1</v>
      </c>
      <c r="H68" s="10">
        <v>59</v>
      </c>
      <c r="I68" s="10"/>
      <c r="J68" s="22">
        <v>58</v>
      </c>
      <c r="K68" s="98"/>
      <c r="L68" s="10" t="s">
        <v>1517</v>
      </c>
      <c r="M68" s="15">
        <v>7</v>
      </c>
      <c r="N68" s="20">
        <v>27</v>
      </c>
      <c r="O68" s="20">
        <v>19</v>
      </c>
      <c r="P68" s="15" t="s">
        <v>1396</v>
      </c>
      <c r="Q68" s="15" t="s">
        <v>1417</v>
      </c>
      <c r="R68" s="15" t="s">
        <v>1396</v>
      </c>
      <c r="S68" s="10">
        <v>599501412</v>
      </c>
      <c r="T68" s="10" t="b">
        <v>1</v>
      </c>
      <c r="U68" s="14" t="s">
        <v>701</v>
      </c>
      <c r="V68" s="14" t="b">
        <v>1</v>
      </c>
      <c r="W68" s="14" t="b">
        <v>0</v>
      </c>
      <c r="X68" s="14" t="s">
        <v>1429</v>
      </c>
      <c r="Y68" s="14" t="s">
        <v>1424</v>
      </c>
      <c r="Z68" s="14" t="s">
        <v>1399</v>
      </c>
      <c r="AA68" s="14" t="s">
        <v>1518</v>
      </c>
      <c r="AB68" s="14" t="s">
        <v>1519</v>
      </c>
      <c r="AC68" s="14" t="s">
        <v>1452</v>
      </c>
      <c r="AD68" s="14" t="s">
        <v>1413</v>
      </c>
      <c r="AE68" s="14" t="s">
        <v>1520</v>
      </c>
      <c r="AF68" s="21" t="s">
        <v>1456</v>
      </c>
    </row>
    <row r="69" spans="1:32" x14ac:dyDescent="0.35">
      <c r="A69" s="10">
        <v>175</v>
      </c>
      <c r="B69" s="10" t="b">
        <v>0</v>
      </c>
      <c r="C69" s="10" t="b">
        <v>0</v>
      </c>
      <c r="D69" s="10">
        <v>106</v>
      </c>
      <c r="E69" s="10">
        <v>-48</v>
      </c>
      <c r="F69" s="10">
        <v>3</v>
      </c>
      <c r="G69" s="10" t="b">
        <v>1</v>
      </c>
      <c r="H69" s="10">
        <v>60</v>
      </c>
      <c r="I69" s="10"/>
      <c r="J69" s="22">
        <v>58</v>
      </c>
      <c r="K69" s="98"/>
      <c r="L69" s="10" t="s">
        <v>1521</v>
      </c>
      <c r="M69" s="15">
        <v>7</v>
      </c>
      <c r="N69" s="20">
        <v>23</v>
      </c>
      <c r="O69" s="20">
        <v>19</v>
      </c>
      <c r="P69" s="15" t="s">
        <v>1394</v>
      </c>
      <c r="Q69" s="15" t="s">
        <v>1395</v>
      </c>
      <c r="R69" s="15" t="s">
        <v>1396</v>
      </c>
      <c r="S69" s="10">
        <v>1118199004</v>
      </c>
      <c r="T69" s="10" t="b">
        <v>1</v>
      </c>
      <c r="U69" s="14" t="s">
        <v>717</v>
      </c>
      <c r="V69" s="14" t="b">
        <v>1</v>
      </c>
      <c r="W69" s="14" t="b">
        <v>0</v>
      </c>
      <c r="X69" s="14" t="s">
        <v>1407</v>
      </c>
      <c r="Y69" s="14" t="s">
        <v>1416</v>
      </c>
      <c r="Z69" s="14" t="s">
        <v>1409</v>
      </c>
      <c r="AA69" s="14" t="s">
        <v>1410</v>
      </c>
      <c r="AB69" s="14" t="s">
        <v>1411</v>
      </c>
      <c r="AC69" s="14" t="s">
        <v>1412</v>
      </c>
      <c r="AD69" s="14" t="s">
        <v>1413</v>
      </c>
      <c r="AE69" s="14" t="s">
        <v>1414</v>
      </c>
      <c r="AF69" s="21" t="s">
        <v>1450</v>
      </c>
    </row>
    <row r="70" spans="1:32" x14ac:dyDescent="0.35">
      <c r="A70" s="10">
        <v>256</v>
      </c>
      <c r="B70" s="10" t="b">
        <v>0</v>
      </c>
      <c r="C70" s="10" t="b">
        <v>0</v>
      </c>
      <c r="D70" s="10">
        <v>31</v>
      </c>
      <c r="E70" s="10">
        <v>27</v>
      </c>
      <c r="F70" s="10">
        <v>4</v>
      </c>
      <c r="G70" s="10" t="b">
        <v>1</v>
      </c>
      <c r="H70" s="10">
        <v>61</v>
      </c>
      <c r="I70" s="10"/>
      <c r="J70" s="22">
        <v>58</v>
      </c>
      <c r="K70" s="98"/>
      <c r="L70" s="10" t="s">
        <v>1340</v>
      </c>
      <c r="M70" s="15">
        <v>5</v>
      </c>
      <c r="N70" s="20">
        <v>15</v>
      </c>
      <c r="O70" s="20">
        <v>19</v>
      </c>
      <c r="P70" s="15" t="s">
        <v>1394</v>
      </c>
      <c r="Q70" s="15" t="s">
        <v>1395</v>
      </c>
      <c r="R70" s="15" t="s">
        <v>1396</v>
      </c>
      <c r="S70" s="10">
        <v>707465542</v>
      </c>
      <c r="T70" s="10" t="b">
        <v>1</v>
      </c>
      <c r="U70" s="14" t="s">
        <v>725</v>
      </c>
      <c r="V70" s="14" t="b">
        <v>1</v>
      </c>
      <c r="W70" s="14" t="b">
        <v>0</v>
      </c>
      <c r="X70" s="14" t="s">
        <v>1429</v>
      </c>
      <c r="Y70" s="14" t="s">
        <v>1398</v>
      </c>
      <c r="Z70" s="14" t="s">
        <v>1419</v>
      </c>
      <c r="AA70" s="14" t="s">
        <v>1425</v>
      </c>
      <c r="AB70" s="14" t="s">
        <v>1502</v>
      </c>
      <c r="AC70" s="14" t="s">
        <v>1473</v>
      </c>
      <c r="AD70" s="14" t="s">
        <v>1481</v>
      </c>
      <c r="AE70" s="14" t="s">
        <v>1422</v>
      </c>
      <c r="AF70" s="21" t="s">
        <v>1423</v>
      </c>
    </row>
    <row r="71" spans="1:32" x14ac:dyDescent="0.35">
      <c r="A71" s="10">
        <v>194</v>
      </c>
      <c r="B71" s="10" t="b">
        <v>0</v>
      </c>
      <c r="C71" s="10" t="b">
        <v>0</v>
      </c>
      <c r="D71" s="10">
        <v>106</v>
      </c>
      <c r="E71" s="10">
        <v>-48</v>
      </c>
      <c r="F71" s="10">
        <v>5</v>
      </c>
      <c r="G71" s="10" t="b">
        <v>1</v>
      </c>
      <c r="H71" s="10">
        <v>62</v>
      </c>
      <c r="I71" s="10"/>
      <c r="J71" s="22">
        <v>58</v>
      </c>
      <c r="K71" s="98"/>
      <c r="L71" s="10" t="s">
        <v>1522</v>
      </c>
      <c r="M71" s="15">
        <v>7</v>
      </c>
      <c r="N71" s="20">
        <v>23</v>
      </c>
      <c r="O71" s="20">
        <v>19</v>
      </c>
      <c r="P71" s="15" t="s">
        <v>1394</v>
      </c>
      <c r="Q71" s="15" t="s">
        <v>1395</v>
      </c>
      <c r="R71" s="15" t="s">
        <v>1406</v>
      </c>
      <c r="S71" s="10">
        <v>281425068</v>
      </c>
      <c r="T71" s="10" t="b">
        <v>1</v>
      </c>
      <c r="U71" s="14" t="s">
        <v>697</v>
      </c>
      <c r="V71" s="14" t="b">
        <v>1</v>
      </c>
      <c r="W71" s="14" t="b">
        <v>1</v>
      </c>
      <c r="X71" s="14" t="s">
        <v>1407</v>
      </c>
      <c r="Y71" s="14" t="s">
        <v>1416</v>
      </c>
      <c r="Z71" s="14" t="s">
        <v>1409</v>
      </c>
      <c r="AA71" s="14" t="s">
        <v>1410</v>
      </c>
      <c r="AB71" s="14" t="s">
        <v>1411</v>
      </c>
      <c r="AC71" s="14" t="s">
        <v>1412</v>
      </c>
      <c r="AD71" s="14" t="s">
        <v>1413</v>
      </c>
      <c r="AE71" s="14" t="s">
        <v>1414</v>
      </c>
      <c r="AF71" s="21" t="s">
        <v>1450</v>
      </c>
    </row>
    <row r="72" spans="1:32" x14ac:dyDescent="0.35">
      <c r="A72" s="10">
        <v>84</v>
      </c>
      <c r="B72" s="10" t="b">
        <v>1</v>
      </c>
      <c r="C72" s="10" t="b">
        <v>0</v>
      </c>
      <c r="D72" s="10">
        <v>106</v>
      </c>
      <c r="E72" s="10">
        <v>-48</v>
      </c>
      <c r="F72" s="10">
        <v>1</v>
      </c>
      <c r="G72" s="10" t="b">
        <v>0</v>
      </c>
      <c r="H72" s="10">
        <v>63</v>
      </c>
      <c r="I72" s="10"/>
      <c r="J72" s="22">
        <v>58</v>
      </c>
      <c r="K72" s="98"/>
      <c r="L72" s="10" t="s">
        <v>1523</v>
      </c>
      <c r="M72" s="15">
        <v>6</v>
      </c>
      <c r="N72" s="20">
        <v>27</v>
      </c>
      <c r="O72" s="20">
        <v>19</v>
      </c>
      <c r="P72" s="15" t="s">
        <v>1394</v>
      </c>
      <c r="Q72" s="15" t="s">
        <v>1395</v>
      </c>
      <c r="R72" s="15" t="s">
        <v>1396</v>
      </c>
      <c r="S72" s="10">
        <v>569491493</v>
      </c>
      <c r="T72" s="10" t="b">
        <v>1</v>
      </c>
      <c r="U72" s="14" t="s">
        <v>701</v>
      </c>
      <c r="V72" s="14" t="b">
        <v>1</v>
      </c>
      <c r="W72" s="14" t="b">
        <v>0</v>
      </c>
      <c r="X72" s="14" t="s">
        <v>1440</v>
      </c>
      <c r="Y72" s="14" t="s">
        <v>1398</v>
      </c>
      <c r="Z72" s="14" t="s">
        <v>1524</v>
      </c>
      <c r="AA72" s="14" t="s">
        <v>1425</v>
      </c>
      <c r="AB72" s="14" t="s">
        <v>1472</v>
      </c>
      <c r="AC72" s="14" t="s">
        <v>1525</v>
      </c>
      <c r="AD72" s="14" t="s">
        <v>1453</v>
      </c>
      <c r="AE72" s="14" t="s">
        <v>1422</v>
      </c>
      <c r="AF72" s="21" t="s">
        <v>1456</v>
      </c>
    </row>
    <row r="73" spans="1:32" x14ac:dyDescent="0.35">
      <c r="A73" s="10">
        <v>197</v>
      </c>
      <c r="B73" s="10" t="b">
        <v>0</v>
      </c>
      <c r="C73" s="10" t="b">
        <v>0</v>
      </c>
      <c r="D73" s="10">
        <v>31</v>
      </c>
      <c r="E73" s="10">
        <v>27</v>
      </c>
      <c r="F73" s="10">
        <v>2</v>
      </c>
      <c r="G73" s="10" t="b">
        <v>0</v>
      </c>
      <c r="H73" s="10">
        <v>64</v>
      </c>
      <c r="I73" s="10"/>
      <c r="J73" s="22">
        <v>58</v>
      </c>
      <c r="K73" s="98"/>
      <c r="L73" s="10" t="s">
        <v>1526</v>
      </c>
      <c r="M73" s="15">
        <v>6</v>
      </c>
      <c r="N73" s="20">
        <v>21</v>
      </c>
      <c r="O73" s="20">
        <v>19</v>
      </c>
      <c r="P73" s="15" t="s">
        <v>1396</v>
      </c>
      <c r="Q73" s="15" t="s">
        <v>1395</v>
      </c>
      <c r="R73" s="15" t="s">
        <v>1406</v>
      </c>
      <c r="S73" s="10">
        <v>1395821261</v>
      </c>
      <c r="T73" s="10" t="b">
        <v>1</v>
      </c>
      <c r="U73" s="14" t="s">
        <v>725</v>
      </c>
      <c r="V73" s="14" t="b">
        <v>1</v>
      </c>
      <c r="W73" s="14" t="b">
        <v>0</v>
      </c>
      <c r="X73" s="14" t="s">
        <v>1397</v>
      </c>
      <c r="Y73" s="14" t="s">
        <v>1424</v>
      </c>
      <c r="Z73" s="14" t="s">
        <v>1446</v>
      </c>
      <c r="AA73" s="14" t="s">
        <v>1400</v>
      </c>
      <c r="AB73" s="14" t="s">
        <v>1527</v>
      </c>
      <c r="AC73" s="14" t="s">
        <v>1471</v>
      </c>
      <c r="AD73" s="14" t="s">
        <v>1481</v>
      </c>
      <c r="AE73" s="14" t="s">
        <v>1414</v>
      </c>
      <c r="AF73" s="21" t="s">
        <v>1444</v>
      </c>
    </row>
    <row r="74" spans="1:32" x14ac:dyDescent="0.35">
      <c r="A74" s="10">
        <v>32</v>
      </c>
      <c r="B74" s="10" t="b">
        <v>0</v>
      </c>
      <c r="C74" s="10" t="b">
        <v>0</v>
      </c>
      <c r="D74" s="10">
        <v>106</v>
      </c>
      <c r="E74" s="10">
        <v>-48</v>
      </c>
      <c r="F74" s="10">
        <v>3</v>
      </c>
      <c r="G74" s="10" t="b">
        <v>0</v>
      </c>
      <c r="H74" s="10">
        <v>65</v>
      </c>
      <c r="I74" s="10"/>
      <c r="J74" s="22">
        <v>58</v>
      </c>
      <c r="K74" s="98"/>
      <c r="L74" s="10" t="s">
        <v>1528</v>
      </c>
      <c r="M74" s="15">
        <v>7</v>
      </c>
      <c r="N74" s="20">
        <v>23</v>
      </c>
      <c r="O74" s="20">
        <v>19</v>
      </c>
      <c r="P74" s="15" t="s">
        <v>1394</v>
      </c>
      <c r="Q74" s="15" t="s">
        <v>1395</v>
      </c>
      <c r="R74" s="15" t="s">
        <v>1406</v>
      </c>
      <c r="S74" s="10">
        <v>178198000</v>
      </c>
      <c r="T74" s="10" t="b">
        <v>1</v>
      </c>
      <c r="U74" s="14" t="s">
        <v>697</v>
      </c>
      <c r="V74" s="14" t="b">
        <v>1</v>
      </c>
      <c r="W74" s="14" t="b">
        <v>1</v>
      </c>
      <c r="X74" s="14" t="s">
        <v>1407</v>
      </c>
      <c r="Y74" s="14" t="s">
        <v>1416</v>
      </c>
      <c r="Z74" s="14" t="s">
        <v>1409</v>
      </c>
      <c r="AA74" s="14" t="s">
        <v>1410</v>
      </c>
      <c r="AB74" s="14" t="s">
        <v>1411</v>
      </c>
      <c r="AC74" s="14" t="s">
        <v>1412</v>
      </c>
      <c r="AD74" s="14" t="s">
        <v>1413</v>
      </c>
      <c r="AE74" s="14" t="s">
        <v>1414</v>
      </c>
      <c r="AF74" s="21" t="s">
        <v>1450</v>
      </c>
    </row>
    <row r="75" spans="1:32" x14ac:dyDescent="0.35">
      <c r="A75" s="10">
        <v>147</v>
      </c>
      <c r="B75" s="10" t="b">
        <v>0</v>
      </c>
      <c r="C75" s="10" t="b">
        <v>0</v>
      </c>
      <c r="D75" s="10">
        <v>6</v>
      </c>
      <c r="E75" s="10">
        <v>52</v>
      </c>
      <c r="F75" s="10">
        <v>4</v>
      </c>
      <c r="G75" s="10" t="b">
        <v>0</v>
      </c>
      <c r="H75" s="10">
        <v>66</v>
      </c>
      <c r="I75" s="10"/>
      <c r="J75" s="22">
        <v>58</v>
      </c>
      <c r="K75" s="98"/>
      <c r="L75" s="10" t="s">
        <v>1380</v>
      </c>
      <c r="M75" s="15">
        <v>6</v>
      </c>
      <c r="N75" s="20">
        <v>13</v>
      </c>
      <c r="O75" s="20">
        <v>19</v>
      </c>
      <c r="P75" s="15" t="s">
        <v>1394</v>
      </c>
      <c r="Q75" s="15" t="s">
        <v>1395</v>
      </c>
      <c r="R75" s="15" t="s">
        <v>1406</v>
      </c>
      <c r="S75" s="10">
        <v>276237508</v>
      </c>
      <c r="T75" s="10" t="b">
        <v>1</v>
      </c>
      <c r="U75" s="14" t="s">
        <v>681</v>
      </c>
      <c r="V75" s="14" t="b">
        <v>1</v>
      </c>
      <c r="W75" s="14" t="b">
        <v>0</v>
      </c>
      <c r="X75" s="14" t="s">
        <v>1407</v>
      </c>
      <c r="Y75" s="14" t="s">
        <v>1416</v>
      </c>
      <c r="Z75" s="14" t="s">
        <v>1409</v>
      </c>
      <c r="AA75" s="14" t="s">
        <v>1410</v>
      </c>
      <c r="AB75" s="14" t="s">
        <v>1478</v>
      </c>
      <c r="AC75" s="14" t="s">
        <v>1412</v>
      </c>
      <c r="AD75" s="14" t="s">
        <v>1413</v>
      </c>
      <c r="AE75" s="14" t="s">
        <v>1414</v>
      </c>
      <c r="AF75" s="21" t="s">
        <v>1450</v>
      </c>
    </row>
    <row r="76" spans="1:32" x14ac:dyDescent="0.35">
      <c r="A76" s="10">
        <v>173</v>
      </c>
      <c r="B76" s="10" t="b">
        <v>0</v>
      </c>
      <c r="C76" s="10" t="b">
        <v>0</v>
      </c>
      <c r="D76" s="10">
        <v>31</v>
      </c>
      <c r="E76" s="10">
        <v>27</v>
      </c>
      <c r="F76" s="10">
        <v>5</v>
      </c>
      <c r="G76" s="10" t="b">
        <v>0</v>
      </c>
      <c r="H76" s="10">
        <v>67</v>
      </c>
      <c r="I76" s="10"/>
      <c r="J76" s="22">
        <v>58</v>
      </c>
      <c r="K76" s="98"/>
      <c r="L76" s="10" t="s">
        <v>1529</v>
      </c>
      <c r="M76" s="15">
        <v>7</v>
      </c>
      <c r="N76" s="20">
        <v>23</v>
      </c>
      <c r="O76" s="20">
        <v>19</v>
      </c>
      <c r="P76" s="15" t="s">
        <v>1396</v>
      </c>
      <c r="Q76" s="15" t="s">
        <v>1395</v>
      </c>
      <c r="R76" s="15" t="s">
        <v>1406</v>
      </c>
      <c r="S76" s="10">
        <v>213419650</v>
      </c>
      <c r="T76" s="10" t="b">
        <v>1</v>
      </c>
      <c r="U76" s="14" t="s">
        <v>697</v>
      </c>
      <c r="V76" s="14" t="b">
        <v>1</v>
      </c>
      <c r="W76" s="14" t="b">
        <v>1</v>
      </c>
      <c r="X76" s="14" t="s">
        <v>1501</v>
      </c>
      <c r="Y76" s="14" t="s">
        <v>1424</v>
      </c>
      <c r="Z76" s="14" t="s">
        <v>1438</v>
      </c>
      <c r="AA76" s="14" t="s">
        <v>1530</v>
      </c>
      <c r="AB76" s="14" t="s">
        <v>1411</v>
      </c>
      <c r="AC76" s="14" t="s">
        <v>1471</v>
      </c>
      <c r="AD76" s="14" t="s">
        <v>1507</v>
      </c>
      <c r="AE76" s="14" t="s">
        <v>1414</v>
      </c>
      <c r="AF76" s="21" t="s">
        <v>1423</v>
      </c>
    </row>
    <row r="77" spans="1:32" s="11" customFormat="1" x14ac:dyDescent="0.35">
      <c r="A77" s="10">
        <v>93</v>
      </c>
      <c r="B77" s="10" t="b">
        <v>0</v>
      </c>
      <c r="C77" s="10" t="b">
        <v>0</v>
      </c>
      <c r="D77" s="10">
        <v>6</v>
      </c>
      <c r="E77" s="10">
        <v>52</v>
      </c>
      <c r="F77" s="10">
        <v>1</v>
      </c>
      <c r="G77" s="10" t="b">
        <v>1</v>
      </c>
      <c r="H77" s="10">
        <v>68</v>
      </c>
      <c r="I77" s="10"/>
      <c r="J77" s="22">
        <v>58</v>
      </c>
      <c r="K77" s="98"/>
      <c r="L77" s="10" t="s">
        <v>1531</v>
      </c>
      <c r="M77" s="15">
        <v>6</v>
      </c>
      <c r="N77" s="20">
        <v>13</v>
      </c>
      <c r="O77" s="20">
        <v>19</v>
      </c>
      <c r="P77" s="15" t="s">
        <v>1394</v>
      </c>
      <c r="Q77" s="15" t="s">
        <v>1395</v>
      </c>
      <c r="R77" s="15" t="s">
        <v>1396</v>
      </c>
      <c r="S77" s="10">
        <v>68607013</v>
      </c>
      <c r="T77" s="10" t="b">
        <v>1</v>
      </c>
      <c r="U77" s="14" t="s">
        <v>725</v>
      </c>
      <c r="V77" s="14" t="b">
        <v>1</v>
      </c>
      <c r="W77" s="14" t="b">
        <v>0</v>
      </c>
      <c r="X77" s="14" t="s">
        <v>1407</v>
      </c>
      <c r="Y77" s="14" t="s">
        <v>1416</v>
      </c>
      <c r="Z77" s="14" t="s">
        <v>1409</v>
      </c>
      <c r="AA77" s="14" t="s">
        <v>1410</v>
      </c>
      <c r="AB77" s="14" t="s">
        <v>1478</v>
      </c>
      <c r="AC77" s="14" t="s">
        <v>1412</v>
      </c>
      <c r="AD77" s="14" t="s">
        <v>1413</v>
      </c>
      <c r="AE77" s="14" t="s">
        <v>1414</v>
      </c>
      <c r="AF77" s="21" t="s">
        <v>1450</v>
      </c>
    </row>
    <row r="78" spans="1:32" x14ac:dyDescent="0.35">
      <c r="A78" s="10">
        <v>46</v>
      </c>
      <c r="B78" s="10" t="b">
        <v>0</v>
      </c>
      <c r="C78" s="10" t="b">
        <v>0</v>
      </c>
      <c r="D78" s="10">
        <v>154</v>
      </c>
      <c r="E78" s="10">
        <v>-96</v>
      </c>
      <c r="F78" s="10">
        <v>2</v>
      </c>
      <c r="G78" s="10" t="b">
        <v>1</v>
      </c>
      <c r="H78" s="10">
        <v>69</v>
      </c>
      <c r="I78" s="10"/>
      <c r="J78" s="22">
        <v>58</v>
      </c>
      <c r="K78" s="98"/>
      <c r="L78" s="10" t="s">
        <v>1532</v>
      </c>
      <c r="M78" s="15">
        <v>7</v>
      </c>
      <c r="N78" s="20">
        <v>29</v>
      </c>
      <c r="O78" s="20">
        <v>19</v>
      </c>
      <c r="P78" s="15" t="s">
        <v>1396</v>
      </c>
      <c r="Q78" s="15" t="s">
        <v>1417</v>
      </c>
      <c r="R78" s="15" t="s">
        <v>1396</v>
      </c>
      <c r="S78" s="10">
        <v>1246969752</v>
      </c>
      <c r="T78" s="10" t="b">
        <v>1</v>
      </c>
      <c r="U78" s="14" t="s">
        <v>701</v>
      </c>
      <c r="V78" s="14" t="b">
        <v>1</v>
      </c>
      <c r="W78" s="14" t="b">
        <v>0</v>
      </c>
      <c r="X78" s="14" t="s">
        <v>1407</v>
      </c>
      <c r="Y78" s="14" t="s">
        <v>1416</v>
      </c>
      <c r="Z78" s="14" t="s">
        <v>1409</v>
      </c>
      <c r="AA78" s="14" t="s">
        <v>1410</v>
      </c>
      <c r="AB78" s="14" t="s">
        <v>1411</v>
      </c>
      <c r="AC78" s="14" t="s">
        <v>1475</v>
      </c>
      <c r="AD78" s="14" t="s">
        <v>1413</v>
      </c>
      <c r="AE78" s="14" t="s">
        <v>1414</v>
      </c>
      <c r="AF78" s="21" t="s">
        <v>1415</v>
      </c>
    </row>
    <row r="79" spans="1:32" x14ac:dyDescent="0.35">
      <c r="A79" s="10">
        <v>119</v>
      </c>
      <c r="B79" s="10" t="b">
        <v>0</v>
      </c>
      <c r="C79" s="10" t="b">
        <v>0</v>
      </c>
      <c r="D79" s="10">
        <v>106</v>
      </c>
      <c r="E79" s="10">
        <v>-48</v>
      </c>
      <c r="F79" s="10">
        <v>3</v>
      </c>
      <c r="G79" s="10" t="b">
        <v>1</v>
      </c>
      <c r="H79" s="10">
        <v>70</v>
      </c>
      <c r="I79" s="10"/>
      <c r="J79" s="22">
        <v>58</v>
      </c>
      <c r="K79" s="98"/>
      <c r="L79" s="10" t="s">
        <v>1533</v>
      </c>
      <c r="M79" s="15">
        <v>7</v>
      </c>
      <c r="N79" s="20">
        <v>23</v>
      </c>
      <c r="O79" s="20">
        <v>19</v>
      </c>
      <c r="P79" s="15" t="s">
        <v>1394</v>
      </c>
      <c r="Q79" s="15" t="s">
        <v>1395</v>
      </c>
      <c r="R79" s="15" t="s">
        <v>1396</v>
      </c>
      <c r="S79" s="10">
        <v>1616274121</v>
      </c>
      <c r="T79" s="10" t="b">
        <v>1</v>
      </c>
      <c r="U79" s="14" t="s">
        <v>701</v>
      </c>
      <c r="V79" s="14" t="b">
        <v>1</v>
      </c>
      <c r="W79" s="14" t="b">
        <v>0</v>
      </c>
      <c r="X79" s="14" t="s">
        <v>1407</v>
      </c>
      <c r="Y79" s="14" t="s">
        <v>1416</v>
      </c>
      <c r="Z79" s="14" t="s">
        <v>1409</v>
      </c>
      <c r="AA79" s="14" t="s">
        <v>1410</v>
      </c>
      <c r="AB79" s="14" t="s">
        <v>1411</v>
      </c>
      <c r="AC79" s="14" t="s">
        <v>1412</v>
      </c>
      <c r="AD79" s="14" t="s">
        <v>1413</v>
      </c>
      <c r="AE79" s="14" t="s">
        <v>1414</v>
      </c>
      <c r="AF79" s="21" t="s">
        <v>1450</v>
      </c>
    </row>
    <row r="80" spans="1:32" x14ac:dyDescent="0.35">
      <c r="A80" s="10">
        <v>292</v>
      </c>
      <c r="B80" s="10" t="b">
        <v>0</v>
      </c>
      <c r="C80" s="10" t="b">
        <v>0</v>
      </c>
      <c r="D80" s="10">
        <v>31</v>
      </c>
      <c r="E80" s="10">
        <v>40</v>
      </c>
      <c r="F80" s="10">
        <v>1</v>
      </c>
      <c r="G80" s="10" t="b">
        <v>0</v>
      </c>
      <c r="H80" s="10">
        <v>71</v>
      </c>
      <c r="I80" s="10"/>
      <c r="J80" s="22">
        <v>71</v>
      </c>
      <c r="K80" s="98"/>
      <c r="L80" s="10" t="s">
        <v>1352</v>
      </c>
      <c r="M80" s="15">
        <v>7</v>
      </c>
      <c r="N80" s="20">
        <v>13</v>
      </c>
      <c r="O80" s="20">
        <v>17</v>
      </c>
      <c r="P80" s="15" t="s">
        <v>1396</v>
      </c>
      <c r="Q80" s="15" t="s">
        <v>1395</v>
      </c>
      <c r="R80" s="15" t="s">
        <v>1396</v>
      </c>
      <c r="S80" s="10">
        <v>1902176817</v>
      </c>
      <c r="T80" s="10" t="b">
        <v>1</v>
      </c>
      <c r="U80" s="14" t="s">
        <v>728</v>
      </c>
      <c r="V80" s="14" t="b">
        <v>1</v>
      </c>
      <c r="W80" s="14" t="b">
        <v>0</v>
      </c>
      <c r="X80" s="14" t="s">
        <v>1407</v>
      </c>
      <c r="Y80" s="14" t="s">
        <v>1408</v>
      </c>
      <c r="Z80" s="14" t="s">
        <v>1409</v>
      </c>
      <c r="AA80" s="14" t="s">
        <v>1410</v>
      </c>
      <c r="AB80" s="14" t="s">
        <v>1411</v>
      </c>
      <c r="AC80" s="14" t="s">
        <v>1412</v>
      </c>
      <c r="AD80" s="14" t="s">
        <v>1534</v>
      </c>
      <c r="AE80" s="14" t="s">
        <v>1414</v>
      </c>
      <c r="AF80" s="21" t="s">
        <v>1450</v>
      </c>
    </row>
    <row r="81" spans="1:32" x14ac:dyDescent="0.35">
      <c r="A81" s="10">
        <v>283</v>
      </c>
      <c r="B81" s="10" t="b">
        <v>0</v>
      </c>
      <c r="C81" s="10" t="b">
        <v>0</v>
      </c>
      <c r="D81" s="10">
        <v>106</v>
      </c>
      <c r="E81" s="10">
        <v>-35</v>
      </c>
      <c r="F81" s="10">
        <v>2</v>
      </c>
      <c r="G81" s="10" t="b">
        <v>0</v>
      </c>
      <c r="H81" s="10">
        <v>72</v>
      </c>
      <c r="I81" s="10"/>
      <c r="J81" s="22">
        <v>71</v>
      </c>
      <c r="K81" s="98"/>
      <c r="L81" s="10" t="s">
        <v>1535</v>
      </c>
      <c r="M81" s="15">
        <v>6</v>
      </c>
      <c r="N81" s="20">
        <v>23</v>
      </c>
      <c r="O81" s="20">
        <v>17</v>
      </c>
      <c r="P81" s="15" t="s">
        <v>1394</v>
      </c>
      <c r="Q81" s="15" t="s">
        <v>1395</v>
      </c>
      <c r="R81" s="15" t="s">
        <v>1406</v>
      </c>
      <c r="S81" s="10">
        <v>1682610892</v>
      </c>
      <c r="T81" s="10" t="b">
        <v>1</v>
      </c>
      <c r="U81" s="14" t="s">
        <v>725</v>
      </c>
      <c r="V81" s="14" t="b">
        <v>1</v>
      </c>
      <c r="W81" s="14" t="b">
        <v>0</v>
      </c>
      <c r="X81" s="14" t="s">
        <v>1407</v>
      </c>
      <c r="Y81" s="14" t="s">
        <v>1416</v>
      </c>
      <c r="Z81" s="14" t="s">
        <v>1474</v>
      </c>
      <c r="AA81" s="14" t="s">
        <v>1410</v>
      </c>
      <c r="AB81" s="14" t="s">
        <v>1411</v>
      </c>
      <c r="AC81" s="14" t="s">
        <v>1475</v>
      </c>
      <c r="AD81" s="14" t="s">
        <v>1413</v>
      </c>
      <c r="AE81" s="14" t="s">
        <v>1414</v>
      </c>
      <c r="AF81" s="21" t="s">
        <v>1415</v>
      </c>
    </row>
    <row r="82" spans="1:32" x14ac:dyDescent="0.35">
      <c r="A82" s="10">
        <v>24</v>
      </c>
      <c r="B82" s="10" t="b">
        <v>0</v>
      </c>
      <c r="C82" s="10" t="b">
        <v>0</v>
      </c>
      <c r="D82" s="10">
        <v>31</v>
      </c>
      <c r="E82" s="10">
        <v>40</v>
      </c>
      <c r="F82" s="10">
        <v>3</v>
      </c>
      <c r="G82" s="10" t="b">
        <v>0</v>
      </c>
      <c r="H82" s="10">
        <v>73</v>
      </c>
      <c r="I82" s="10"/>
      <c r="J82" s="22">
        <v>71</v>
      </c>
      <c r="K82" s="98"/>
      <c r="L82" s="10" t="s">
        <v>1536</v>
      </c>
      <c r="M82" s="15">
        <v>7</v>
      </c>
      <c r="N82" s="20">
        <v>19</v>
      </c>
      <c r="O82" s="20">
        <v>17</v>
      </c>
      <c r="P82" s="15" t="s">
        <v>1394</v>
      </c>
      <c r="Q82" s="15" t="s">
        <v>1395</v>
      </c>
      <c r="R82" s="15" t="s">
        <v>1396</v>
      </c>
      <c r="S82" s="10">
        <v>986979590</v>
      </c>
      <c r="T82" s="10" t="b">
        <v>1</v>
      </c>
      <c r="U82" s="14" t="s">
        <v>1</v>
      </c>
      <c r="V82" s="14" t="b">
        <v>1</v>
      </c>
      <c r="W82" s="14" t="b">
        <v>0</v>
      </c>
      <c r="X82" s="14" t="s">
        <v>1463</v>
      </c>
      <c r="Y82" s="14" t="s">
        <v>1491</v>
      </c>
      <c r="Z82" s="14" t="s">
        <v>1419</v>
      </c>
      <c r="AA82" s="14" t="s">
        <v>1425</v>
      </c>
      <c r="AB82" s="14" t="s">
        <v>1421</v>
      </c>
      <c r="AC82" s="14" t="s">
        <v>1459</v>
      </c>
      <c r="AD82" s="14" t="s">
        <v>1481</v>
      </c>
      <c r="AE82" s="14" t="s">
        <v>1422</v>
      </c>
      <c r="AF82" s="21" t="s">
        <v>1444</v>
      </c>
    </row>
    <row r="83" spans="1:32" x14ac:dyDescent="0.35">
      <c r="A83" s="10">
        <v>192</v>
      </c>
      <c r="B83" s="10" t="b">
        <v>0</v>
      </c>
      <c r="C83" s="10" t="b">
        <v>0</v>
      </c>
      <c r="D83" s="10">
        <v>31</v>
      </c>
      <c r="E83" s="10">
        <v>40</v>
      </c>
      <c r="F83" s="10">
        <v>4</v>
      </c>
      <c r="G83" s="10" t="b">
        <v>0</v>
      </c>
      <c r="H83" s="10">
        <v>74</v>
      </c>
      <c r="I83" s="10"/>
      <c r="J83" s="22">
        <v>71</v>
      </c>
      <c r="K83" s="98"/>
      <c r="L83" s="10" t="s">
        <v>1336</v>
      </c>
      <c r="M83" s="15">
        <v>7</v>
      </c>
      <c r="N83" s="20">
        <v>17</v>
      </c>
      <c r="O83" s="20">
        <v>17</v>
      </c>
      <c r="P83" s="15" t="s">
        <v>1396</v>
      </c>
      <c r="Q83" s="15" t="s">
        <v>1395</v>
      </c>
      <c r="R83" s="15" t="s">
        <v>1455</v>
      </c>
      <c r="S83" s="10">
        <v>614740065</v>
      </c>
      <c r="T83" s="10" t="b">
        <v>1</v>
      </c>
      <c r="U83" s="14" t="s">
        <v>705</v>
      </c>
      <c r="V83" s="14" t="b">
        <v>1</v>
      </c>
      <c r="W83" s="14" t="b">
        <v>1</v>
      </c>
      <c r="X83" s="14" t="s">
        <v>1487</v>
      </c>
      <c r="Y83" s="14" t="s">
        <v>1451</v>
      </c>
      <c r="Z83" s="14" t="s">
        <v>1457</v>
      </c>
      <c r="AA83" s="14" t="s">
        <v>1530</v>
      </c>
      <c r="AB83" s="14" t="s">
        <v>1411</v>
      </c>
      <c r="AC83" s="14" t="s">
        <v>1448</v>
      </c>
      <c r="AD83" s="14" t="s">
        <v>1537</v>
      </c>
      <c r="AE83" s="14" t="s">
        <v>1538</v>
      </c>
      <c r="AF83" s="21" t="s">
        <v>1539</v>
      </c>
    </row>
    <row r="84" spans="1:32" s="11" customFormat="1" x14ac:dyDescent="0.35">
      <c r="A84" s="10">
        <v>211</v>
      </c>
      <c r="B84" s="10" t="b">
        <v>0</v>
      </c>
      <c r="C84" s="10" t="b">
        <v>0</v>
      </c>
      <c r="D84" s="10">
        <v>1</v>
      </c>
      <c r="E84" s="10">
        <v>70</v>
      </c>
      <c r="F84" s="10">
        <v>5</v>
      </c>
      <c r="G84" s="10" t="b">
        <v>0</v>
      </c>
      <c r="H84" s="10">
        <v>75</v>
      </c>
      <c r="I84" s="10"/>
      <c r="J84" s="22">
        <v>71</v>
      </c>
      <c r="K84" s="98"/>
      <c r="L84" s="10" t="s">
        <v>1540</v>
      </c>
      <c r="M84" s="15">
        <v>5</v>
      </c>
      <c r="N84" s="20">
        <v>7</v>
      </c>
      <c r="O84" s="20">
        <v>17</v>
      </c>
      <c r="P84" s="15" t="s">
        <v>1394</v>
      </c>
      <c r="Q84" s="15" t="s">
        <v>1395</v>
      </c>
      <c r="R84" s="15" t="s">
        <v>1396</v>
      </c>
      <c r="S84" s="10">
        <v>1017604134</v>
      </c>
      <c r="T84" s="10" t="b">
        <v>1</v>
      </c>
      <c r="U84" s="14" t="s">
        <v>725</v>
      </c>
      <c r="V84" s="14" t="b">
        <v>1</v>
      </c>
      <c r="W84" s="14" t="b">
        <v>0</v>
      </c>
      <c r="X84" s="14" t="s">
        <v>1407</v>
      </c>
      <c r="Y84" s="14" t="s">
        <v>1408</v>
      </c>
      <c r="Z84" s="14" t="s">
        <v>1474</v>
      </c>
      <c r="AA84" s="14" t="s">
        <v>1400</v>
      </c>
      <c r="AB84" s="14" t="s">
        <v>1498</v>
      </c>
      <c r="AC84" s="14" t="s">
        <v>1541</v>
      </c>
      <c r="AD84" s="14" t="s">
        <v>1403</v>
      </c>
      <c r="AE84" s="14" t="s">
        <v>1414</v>
      </c>
      <c r="AF84" s="21" t="s">
        <v>1423</v>
      </c>
    </row>
    <row r="85" spans="1:32" x14ac:dyDescent="0.35">
      <c r="A85" s="10">
        <v>286</v>
      </c>
      <c r="B85" s="10" t="b">
        <v>1</v>
      </c>
      <c r="C85" s="10" t="b">
        <v>0</v>
      </c>
      <c r="D85" s="10">
        <v>31</v>
      </c>
      <c r="E85" s="10">
        <v>40</v>
      </c>
      <c r="F85" s="10">
        <v>1</v>
      </c>
      <c r="G85" s="10" t="b">
        <v>1</v>
      </c>
      <c r="H85" s="10">
        <v>76</v>
      </c>
      <c r="I85" s="10"/>
      <c r="J85" s="22">
        <v>71</v>
      </c>
      <c r="K85" s="98"/>
      <c r="L85" s="10" t="s">
        <v>1542</v>
      </c>
      <c r="M85" s="15">
        <v>6</v>
      </c>
      <c r="N85" s="20">
        <v>17</v>
      </c>
      <c r="O85" s="20">
        <v>17</v>
      </c>
      <c r="P85" s="15" t="s">
        <v>1394</v>
      </c>
      <c r="Q85" s="15" t="s">
        <v>1417</v>
      </c>
      <c r="R85" s="15" t="s">
        <v>1396</v>
      </c>
      <c r="S85" s="10">
        <v>1083214555</v>
      </c>
      <c r="T85" s="10" t="b">
        <v>1</v>
      </c>
      <c r="U85" s="14" t="s">
        <v>709</v>
      </c>
      <c r="V85" s="14" t="b">
        <v>1</v>
      </c>
      <c r="W85" s="14" t="b">
        <v>1</v>
      </c>
      <c r="X85" s="14" t="s">
        <v>1463</v>
      </c>
      <c r="Y85" s="14" t="s">
        <v>1398</v>
      </c>
      <c r="Z85" s="14" t="s">
        <v>1419</v>
      </c>
      <c r="AA85" s="14" t="s">
        <v>1425</v>
      </c>
      <c r="AB85" s="14" t="s">
        <v>1421</v>
      </c>
      <c r="AC85" s="14" t="s">
        <v>1441</v>
      </c>
      <c r="AD85" s="14" t="s">
        <v>1543</v>
      </c>
      <c r="AE85" s="14" t="s">
        <v>1422</v>
      </c>
      <c r="AF85" s="21" t="s">
        <v>1423</v>
      </c>
    </row>
    <row r="86" spans="1:32" x14ac:dyDescent="0.35">
      <c r="A86" s="10">
        <v>49</v>
      </c>
      <c r="B86" s="10" t="b">
        <v>0</v>
      </c>
      <c r="C86" s="10" t="b">
        <v>0</v>
      </c>
      <c r="D86" s="10">
        <v>106</v>
      </c>
      <c r="E86" s="10">
        <v>-35</v>
      </c>
      <c r="F86" s="10">
        <v>2</v>
      </c>
      <c r="G86" s="10" t="b">
        <v>1</v>
      </c>
      <c r="H86" s="10">
        <v>77</v>
      </c>
      <c r="I86" s="10"/>
      <c r="J86" s="22">
        <v>71</v>
      </c>
      <c r="K86" s="98"/>
      <c r="L86" s="10" t="s">
        <v>1351</v>
      </c>
      <c r="M86" s="15">
        <v>6</v>
      </c>
      <c r="N86" s="20">
        <v>19</v>
      </c>
      <c r="O86" s="20">
        <v>17</v>
      </c>
      <c r="P86" s="15" t="s">
        <v>1394</v>
      </c>
      <c r="Q86" s="15" t="s">
        <v>1395</v>
      </c>
      <c r="R86" s="15" t="s">
        <v>1396</v>
      </c>
      <c r="S86" s="10">
        <v>1070629923</v>
      </c>
      <c r="T86" s="10" t="b">
        <v>1</v>
      </c>
      <c r="U86" s="14" t="s">
        <v>732</v>
      </c>
      <c r="V86" s="14" t="b">
        <v>1</v>
      </c>
      <c r="W86" s="14" t="b">
        <v>1</v>
      </c>
      <c r="X86" s="14" t="s">
        <v>1397</v>
      </c>
      <c r="Y86" s="14" t="s">
        <v>1416</v>
      </c>
      <c r="Z86" s="14" t="s">
        <v>1409</v>
      </c>
      <c r="AA86" s="14" t="s">
        <v>1425</v>
      </c>
      <c r="AB86" s="14" t="s">
        <v>1544</v>
      </c>
      <c r="AC86" s="14" t="s">
        <v>1402</v>
      </c>
      <c r="AD86" s="14" t="s">
        <v>1507</v>
      </c>
      <c r="AE86" s="14" t="s">
        <v>1422</v>
      </c>
      <c r="AF86" s="21" t="s">
        <v>1456</v>
      </c>
    </row>
    <row r="87" spans="1:32" x14ac:dyDescent="0.35">
      <c r="A87" s="10">
        <v>156</v>
      </c>
      <c r="B87" s="10" t="b">
        <v>0</v>
      </c>
      <c r="C87" s="10" t="b">
        <v>0</v>
      </c>
      <c r="D87" s="10">
        <v>106</v>
      </c>
      <c r="E87" s="10">
        <v>-35</v>
      </c>
      <c r="F87" s="10">
        <v>3</v>
      </c>
      <c r="G87" s="10" t="b">
        <v>1</v>
      </c>
      <c r="H87" s="10">
        <v>78</v>
      </c>
      <c r="I87" s="10"/>
      <c r="J87" s="22">
        <v>71</v>
      </c>
      <c r="K87" s="98"/>
      <c r="L87" s="10" t="s">
        <v>1545</v>
      </c>
      <c r="M87" s="15">
        <v>7</v>
      </c>
      <c r="N87" s="20">
        <v>23</v>
      </c>
      <c r="O87" s="20">
        <v>17</v>
      </c>
      <c r="P87" s="15" t="s">
        <v>1396</v>
      </c>
      <c r="Q87" s="15" t="s">
        <v>1417</v>
      </c>
      <c r="R87" s="15" t="s">
        <v>1396</v>
      </c>
      <c r="S87" s="10">
        <v>1497598010</v>
      </c>
      <c r="T87" s="10" t="b">
        <v>1</v>
      </c>
      <c r="U87" s="14" t="s">
        <v>705</v>
      </c>
      <c r="V87" s="14" t="b">
        <v>1</v>
      </c>
      <c r="W87" s="14" t="b">
        <v>1</v>
      </c>
      <c r="X87" s="14" t="s">
        <v>1407</v>
      </c>
      <c r="Y87" s="14" t="s">
        <v>1416</v>
      </c>
      <c r="Z87" s="14" t="s">
        <v>1409</v>
      </c>
      <c r="AA87" s="14" t="s">
        <v>1410</v>
      </c>
      <c r="AB87" s="14" t="s">
        <v>1411</v>
      </c>
      <c r="AC87" s="14" t="s">
        <v>1412</v>
      </c>
      <c r="AD87" s="14" t="s">
        <v>1413</v>
      </c>
      <c r="AE87" s="14" t="s">
        <v>1414</v>
      </c>
      <c r="AF87" s="21" t="s">
        <v>1450</v>
      </c>
    </row>
    <row r="88" spans="1:32" s="11" customFormat="1" x14ac:dyDescent="0.35">
      <c r="A88" s="10">
        <v>188</v>
      </c>
      <c r="B88" s="10" t="b">
        <v>1</v>
      </c>
      <c r="C88" s="10" t="b">
        <v>0</v>
      </c>
      <c r="D88" s="10">
        <v>106</v>
      </c>
      <c r="E88" s="10">
        <v>-35</v>
      </c>
      <c r="F88" s="10">
        <v>4</v>
      </c>
      <c r="G88" s="10" t="b">
        <v>1</v>
      </c>
      <c r="H88" s="10">
        <v>79</v>
      </c>
      <c r="I88" s="10"/>
      <c r="J88" s="22">
        <v>71</v>
      </c>
      <c r="K88" s="98"/>
      <c r="L88" s="10" t="s">
        <v>1546</v>
      </c>
      <c r="M88" s="15">
        <v>7</v>
      </c>
      <c r="N88" s="20">
        <v>23</v>
      </c>
      <c r="O88" s="20">
        <v>17</v>
      </c>
      <c r="P88" s="15" t="s">
        <v>1394</v>
      </c>
      <c r="Q88" s="15" t="s">
        <v>1417</v>
      </c>
      <c r="R88" s="15" t="s">
        <v>1406</v>
      </c>
      <c r="S88" s="10">
        <v>301302354</v>
      </c>
      <c r="T88" s="10" t="b">
        <v>1</v>
      </c>
      <c r="U88" s="14" t="s">
        <v>701</v>
      </c>
      <c r="V88" s="14" t="b">
        <v>1</v>
      </c>
      <c r="W88" s="14" t="b">
        <v>0</v>
      </c>
      <c r="X88" s="14" t="s">
        <v>1407</v>
      </c>
      <c r="Y88" s="14" t="s">
        <v>1416</v>
      </c>
      <c r="Z88" s="14" t="s">
        <v>1409</v>
      </c>
      <c r="AA88" s="14" t="s">
        <v>1410</v>
      </c>
      <c r="AB88" s="14" t="s">
        <v>1411</v>
      </c>
      <c r="AC88" s="14" t="s">
        <v>1412</v>
      </c>
      <c r="AD88" s="14" t="s">
        <v>1413</v>
      </c>
      <c r="AE88" s="14" t="s">
        <v>1414</v>
      </c>
      <c r="AF88" s="21" t="s">
        <v>1450</v>
      </c>
    </row>
    <row r="89" spans="1:32" x14ac:dyDescent="0.35">
      <c r="A89" s="10">
        <v>60</v>
      </c>
      <c r="B89" s="10" t="b">
        <v>0</v>
      </c>
      <c r="C89" s="10" t="b">
        <v>0</v>
      </c>
      <c r="D89" s="10">
        <v>31</v>
      </c>
      <c r="E89" s="10">
        <v>49</v>
      </c>
      <c r="F89" s="10">
        <v>1</v>
      </c>
      <c r="G89" s="10" t="b">
        <v>0</v>
      </c>
      <c r="H89" s="10">
        <v>80</v>
      </c>
      <c r="I89" s="10"/>
      <c r="J89" s="22">
        <v>80</v>
      </c>
      <c r="K89" s="98"/>
      <c r="L89" s="10" t="s">
        <v>1547</v>
      </c>
      <c r="M89" s="15">
        <v>5</v>
      </c>
      <c r="N89" s="20">
        <v>15</v>
      </c>
      <c r="O89" s="20">
        <v>15</v>
      </c>
      <c r="P89" s="15" t="s">
        <v>1394</v>
      </c>
      <c r="Q89" s="15" t="s">
        <v>1395</v>
      </c>
      <c r="R89" s="15" t="s">
        <v>1406</v>
      </c>
      <c r="S89" s="10">
        <v>1395897960</v>
      </c>
      <c r="T89" s="10" t="b">
        <v>1</v>
      </c>
      <c r="U89" s="14" t="s">
        <v>713</v>
      </c>
      <c r="V89" s="14" t="b">
        <v>0</v>
      </c>
      <c r="W89" s="14" t="b">
        <v>0</v>
      </c>
      <c r="X89" s="14" t="s">
        <v>1461</v>
      </c>
      <c r="Y89" s="14" t="s">
        <v>1416</v>
      </c>
      <c r="Z89" s="14" t="s">
        <v>1474</v>
      </c>
      <c r="AA89" s="14" t="s">
        <v>1410</v>
      </c>
      <c r="AB89" s="14" t="s">
        <v>1411</v>
      </c>
      <c r="AC89" s="14" t="s">
        <v>1412</v>
      </c>
      <c r="AD89" s="14" t="s">
        <v>1413</v>
      </c>
      <c r="AE89" s="14" t="s">
        <v>1414</v>
      </c>
      <c r="AF89" s="21" t="s">
        <v>1450</v>
      </c>
    </row>
    <row r="90" spans="1:32" s="11" customFormat="1" x14ac:dyDescent="0.35">
      <c r="A90" s="10">
        <v>13</v>
      </c>
      <c r="B90" s="10" t="b">
        <v>1</v>
      </c>
      <c r="C90" s="10" t="b">
        <v>0</v>
      </c>
      <c r="D90" s="10">
        <v>31</v>
      </c>
      <c r="E90" s="10">
        <v>49</v>
      </c>
      <c r="F90" s="10">
        <v>2</v>
      </c>
      <c r="G90" s="10" t="b">
        <v>0</v>
      </c>
      <c r="H90" s="10">
        <v>81</v>
      </c>
      <c r="I90" s="10"/>
      <c r="J90" s="22">
        <v>80</v>
      </c>
      <c r="K90" s="98"/>
      <c r="L90" s="10" t="s">
        <v>1548</v>
      </c>
      <c r="M90" s="15">
        <v>6</v>
      </c>
      <c r="N90" s="20">
        <v>19</v>
      </c>
      <c r="O90" s="20">
        <v>15</v>
      </c>
      <c r="P90" s="15" t="s">
        <v>1394</v>
      </c>
      <c r="Q90" s="15" t="s">
        <v>1417</v>
      </c>
      <c r="R90" s="15" t="s">
        <v>1396</v>
      </c>
      <c r="S90" s="10">
        <v>2040206535</v>
      </c>
      <c r="T90" s="10" t="b">
        <v>1</v>
      </c>
      <c r="U90" s="14" t="s">
        <v>1</v>
      </c>
      <c r="V90" s="14" t="b">
        <v>0</v>
      </c>
      <c r="W90" s="14" t="b">
        <v>0</v>
      </c>
      <c r="X90" s="14" t="s">
        <v>1461</v>
      </c>
      <c r="Y90" s="14" t="s">
        <v>1465</v>
      </c>
      <c r="Z90" s="14" t="s">
        <v>1409</v>
      </c>
      <c r="AA90" s="14" t="s">
        <v>1425</v>
      </c>
      <c r="AB90" s="14" t="s">
        <v>1401</v>
      </c>
      <c r="AC90" s="14" t="s">
        <v>1402</v>
      </c>
      <c r="AD90" s="14" t="s">
        <v>1403</v>
      </c>
      <c r="AE90" s="14" t="s">
        <v>1422</v>
      </c>
      <c r="AF90" s="21" t="s">
        <v>1423</v>
      </c>
    </row>
    <row r="91" spans="1:32" x14ac:dyDescent="0.35">
      <c r="A91" s="10">
        <v>58</v>
      </c>
      <c r="B91" s="10" t="b">
        <v>0</v>
      </c>
      <c r="C91" s="10" t="b">
        <v>0</v>
      </c>
      <c r="D91" s="10">
        <v>31</v>
      </c>
      <c r="E91" s="10">
        <v>49</v>
      </c>
      <c r="F91" s="10">
        <v>3</v>
      </c>
      <c r="G91" s="10" t="b">
        <v>0</v>
      </c>
      <c r="H91" s="10">
        <v>82</v>
      </c>
      <c r="I91" s="10"/>
      <c r="J91" s="22">
        <v>80</v>
      </c>
      <c r="K91" s="98"/>
      <c r="L91" s="10" t="s">
        <v>1345</v>
      </c>
      <c r="M91" s="15">
        <v>6</v>
      </c>
      <c r="N91" s="20">
        <v>17</v>
      </c>
      <c r="O91" s="20">
        <v>15</v>
      </c>
      <c r="P91" s="15" t="s">
        <v>1396</v>
      </c>
      <c r="Q91" s="15" t="s">
        <v>1395</v>
      </c>
      <c r="R91" s="15" t="s">
        <v>1396</v>
      </c>
      <c r="S91" s="10">
        <v>290320376</v>
      </c>
      <c r="T91" s="10" t="b">
        <v>1</v>
      </c>
      <c r="U91" s="14" t="s">
        <v>721</v>
      </c>
      <c r="V91" s="14" t="b">
        <v>1</v>
      </c>
      <c r="W91" s="14" t="b">
        <v>0</v>
      </c>
      <c r="X91" s="14" t="s">
        <v>1407</v>
      </c>
      <c r="Y91" s="14" t="s">
        <v>1416</v>
      </c>
      <c r="Z91" s="14" t="s">
        <v>1474</v>
      </c>
      <c r="AA91" s="14" t="s">
        <v>1410</v>
      </c>
      <c r="AB91" s="14" t="s">
        <v>1411</v>
      </c>
      <c r="AC91" s="14" t="s">
        <v>1412</v>
      </c>
      <c r="AD91" s="14" t="s">
        <v>1413</v>
      </c>
      <c r="AE91" s="14" t="s">
        <v>1414</v>
      </c>
      <c r="AF91" s="21" t="s">
        <v>1450</v>
      </c>
    </row>
    <row r="92" spans="1:32" x14ac:dyDescent="0.35">
      <c r="A92" s="10">
        <v>28</v>
      </c>
      <c r="B92" s="10" t="b">
        <v>0</v>
      </c>
      <c r="C92" s="10" t="b">
        <v>0</v>
      </c>
      <c r="D92" s="10">
        <v>6</v>
      </c>
      <c r="E92" s="10">
        <v>74</v>
      </c>
      <c r="F92" s="10">
        <v>4</v>
      </c>
      <c r="G92" s="10" t="b">
        <v>0</v>
      </c>
      <c r="H92" s="10">
        <v>83</v>
      </c>
      <c r="I92" s="10"/>
      <c r="J92" s="22">
        <v>80</v>
      </c>
      <c r="K92" s="98"/>
      <c r="L92" s="10" t="s">
        <v>1549</v>
      </c>
      <c r="M92" s="15">
        <v>6</v>
      </c>
      <c r="N92" s="20">
        <v>9</v>
      </c>
      <c r="O92" s="20">
        <v>15</v>
      </c>
      <c r="P92" s="15" t="s">
        <v>1394</v>
      </c>
      <c r="Q92" s="15" t="s">
        <v>1395</v>
      </c>
      <c r="R92" s="15" t="s">
        <v>1396</v>
      </c>
      <c r="S92" s="10">
        <v>500701758</v>
      </c>
      <c r="T92" s="10" t="b">
        <v>1</v>
      </c>
      <c r="U92" s="14" t="s">
        <v>725</v>
      </c>
      <c r="V92" s="14" t="b">
        <v>1</v>
      </c>
      <c r="W92" s="14" t="b">
        <v>0</v>
      </c>
      <c r="X92" s="14" t="s">
        <v>1407</v>
      </c>
      <c r="Y92" s="14" t="s">
        <v>1416</v>
      </c>
      <c r="Z92" s="14" t="s">
        <v>1409</v>
      </c>
      <c r="AA92" s="14" t="s">
        <v>1410</v>
      </c>
      <c r="AB92" s="14" t="s">
        <v>1411</v>
      </c>
      <c r="AC92" s="14" t="s">
        <v>1412</v>
      </c>
      <c r="AD92" s="14" t="s">
        <v>1534</v>
      </c>
      <c r="AE92" s="14" t="s">
        <v>1414</v>
      </c>
      <c r="AF92" s="21" t="s">
        <v>1450</v>
      </c>
    </row>
    <row r="93" spans="1:32" x14ac:dyDescent="0.35">
      <c r="A93" s="10">
        <v>33</v>
      </c>
      <c r="B93" s="10" t="b">
        <v>1</v>
      </c>
      <c r="C93" s="10" t="b">
        <v>0</v>
      </c>
      <c r="D93" s="10">
        <v>31</v>
      </c>
      <c r="E93" s="10">
        <v>49</v>
      </c>
      <c r="F93" s="10">
        <v>5</v>
      </c>
      <c r="G93" s="10" t="b">
        <v>0</v>
      </c>
      <c r="H93" s="10">
        <v>84</v>
      </c>
      <c r="I93" s="10"/>
      <c r="J93" s="22">
        <v>80</v>
      </c>
      <c r="K93" s="98"/>
      <c r="L93" s="10" t="s">
        <v>1550</v>
      </c>
      <c r="M93" s="15">
        <v>6</v>
      </c>
      <c r="N93" s="20">
        <v>11</v>
      </c>
      <c r="O93" s="20">
        <v>15</v>
      </c>
      <c r="P93" s="15" t="s">
        <v>1394</v>
      </c>
      <c r="Q93" s="15" t="s">
        <v>1395</v>
      </c>
      <c r="R93" s="15" t="s">
        <v>1396</v>
      </c>
      <c r="S93" s="10">
        <v>1481248914</v>
      </c>
      <c r="T93" s="10" t="b">
        <v>1</v>
      </c>
      <c r="U93" s="14" t="s">
        <v>721</v>
      </c>
      <c r="V93" s="14" t="b">
        <v>1</v>
      </c>
      <c r="W93" s="14" t="b">
        <v>0</v>
      </c>
      <c r="X93" s="14" t="s">
        <v>1407</v>
      </c>
      <c r="Y93" s="14" t="s">
        <v>1416</v>
      </c>
      <c r="Z93" s="14" t="s">
        <v>1409</v>
      </c>
      <c r="AA93" s="14" t="s">
        <v>1410</v>
      </c>
      <c r="AB93" s="14" t="s">
        <v>1411</v>
      </c>
      <c r="AC93" s="14" t="s">
        <v>1475</v>
      </c>
      <c r="AD93" s="14" t="s">
        <v>1413</v>
      </c>
      <c r="AE93" s="14" t="s">
        <v>1414</v>
      </c>
      <c r="AF93" s="21" t="s">
        <v>1450</v>
      </c>
    </row>
    <row r="94" spans="1:32" x14ac:dyDescent="0.35">
      <c r="A94" s="10">
        <v>285</v>
      </c>
      <c r="B94" s="10" t="b">
        <v>0</v>
      </c>
      <c r="C94" s="10" t="b">
        <v>0</v>
      </c>
      <c r="D94" s="10">
        <v>31</v>
      </c>
      <c r="E94" s="10">
        <v>49</v>
      </c>
      <c r="F94" s="10">
        <v>1</v>
      </c>
      <c r="G94" s="10" t="b">
        <v>1</v>
      </c>
      <c r="H94" s="10">
        <v>85</v>
      </c>
      <c r="I94" s="10"/>
      <c r="J94" s="22">
        <v>80</v>
      </c>
      <c r="K94" s="98"/>
      <c r="L94" s="10" t="s">
        <v>1551</v>
      </c>
      <c r="M94" s="15">
        <v>6</v>
      </c>
      <c r="N94" s="20">
        <v>11</v>
      </c>
      <c r="O94" s="20">
        <v>15</v>
      </c>
      <c r="P94" s="15" t="s">
        <v>1394</v>
      </c>
      <c r="Q94" s="15" t="s">
        <v>1395</v>
      </c>
      <c r="R94" s="15" t="s">
        <v>1406</v>
      </c>
      <c r="S94" s="10">
        <v>639730924</v>
      </c>
      <c r="T94" s="10" t="b">
        <v>1</v>
      </c>
      <c r="U94" s="14" t="s">
        <v>677</v>
      </c>
      <c r="V94" s="14" t="b">
        <v>1</v>
      </c>
      <c r="W94" s="14" t="b">
        <v>1</v>
      </c>
      <c r="X94" s="14" t="s">
        <v>1407</v>
      </c>
      <c r="Y94" s="14" t="s">
        <v>1416</v>
      </c>
      <c r="Z94" s="14" t="s">
        <v>1409</v>
      </c>
      <c r="AA94" s="14" t="s">
        <v>1410</v>
      </c>
      <c r="AB94" s="14" t="s">
        <v>1411</v>
      </c>
      <c r="AC94" s="14" t="s">
        <v>1475</v>
      </c>
      <c r="AD94" s="14" t="s">
        <v>1413</v>
      </c>
      <c r="AE94" s="14" t="s">
        <v>1414</v>
      </c>
      <c r="AF94" s="21" t="s">
        <v>1450</v>
      </c>
    </row>
    <row r="95" spans="1:32" s="11" customFormat="1" x14ac:dyDescent="0.35">
      <c r="A95" s="10">
        <v>180</v>
      </c>
      <c r="B95" s="10" t="b">
        <v>0</v>
      </c>
      <c r="C95" s="10" t="b">
        <v>0</v>
      </c>
      <c r="D95" s="10">
        <v>154</v>
      </c>
      <c r="E95" s="10">
        <v>-74</v>
      </c>
      <c r="F95" s="10">
        <v>2</v>
      </c>
      <c r="G95" s="10" t="b">
        <v>1</v>
      </c>
      <c r="H95" s="10">
        <v>86</v>
      </c>
      <c r="I95" s="10"/>
      <c r="J95" s="22">
        <v>80</v>
      </c>
      <c r="K95" s="98"/>
      <c r="L95" s="10" t="s">
        <v>1552</v>
      </c>
      <c r="M95" s="15">
        <v>7</v>
      </c>
      <c r="N95" s="20">
        <v>25</v>
      </c>
      <c r="O95" s="20">
        <v>15</v>
      </c>
      <c r="P95" s="15" t="s">
        <v>1396</v>
      </c>
      <c r="Q95" s="15" t="s">
        <v>1395</v>
      </c>
      <c r="R95" s="15" t="s">
        <v>1396</v>
      </c>
      <c r="S95" s="10">
        <v>904720551</v>
      </c>
      <c r="T95" s="10" t="b">
        <v>1</v>
      </c>
      <c r="U95" s="14" t="s">
        <v>728</v>
      </c>
      <c r="V95" s="14" t="b">
        <v>1</v>
      </c>
      <c r="W95" s="14" t="b">
        <v>0</v>
      </c>
      <c r="X95" s="14" t="s">
        <v>1437</v>
      </c>
      <c r="Y95" s="14" t="s">
        <v>1451</v>
      </c>
      <c r="Z95" s="14" t="s">
        <v>1524</v>
      </c>
      <c r="AA95" s="14" t="s">
        <v>1400</v>
      </c>
      <c r="AB95" s="14" t="s">
        <v>1401</v>
      </c>
      <c r="AC95" s="14" t="s">
        <v>1459</v>
      </c>
      <c r="AD95" s="14" t="s">
        <v>1426</v>
      </c>
      <c r="AE95" s="14" t="s">
        <v>1414</v>
      </c>
      <c r="AF95" s="21" t="s">
        <v>1477</v>
      </c>
    </row>
    <row r="96" spans="1:32" x14ac:dyDescent="0.35">
      <c r="A96" s="10">
        <v>169</v>
      </c>
      <c r="B96" s="10" t="b">
        <v>0</v>
      </c>
      <c r="C96" s="10">
        <v>0</v>
      </c>
      <c r="D96" s="10">
        <v>0</v>
      </c>
      <c r="E96" s="10">
        <v>80</v>
      </c>
      <c r="F96" s="10">
        <v>3</v>
      </c>
      <c r="G96" s="10" t="b">
        <v>1</v>
      </c>
      <c r="H96" s="10">
        <v>87</v>
      </c>
      <c r="I96" s="10"/>
      <c r="J96" s="22">
        <v>80</v>
      </c>
      <c r="K96" s="98"/>
      <c r="L96" s="10" t="s">
        <v>1553</v>
      </c>
      <c r="M96" s="15">
        <v>5</v>
      </c>
      <c r="N96" s="20">
        <v>15</v>
      </c>
      <c r="O96" s="20">
        <v>15</v>
      </c>
      <c r="P96" s="15" t="s">
        <v>1394</v>
      </c>
      <c r="Q96" s="15" t="s">
        <v>1417</v>
      </c>
      <c r="R96" s="15" t="s">
        <v>1406</v>
      </c>
      <c r="S96" s="10">
        <v>223187660</v>
      </c>
      <c r="T96" s="10" t="b">
        <v>1</v>
      </c>
      <c r="U96" s="14" t="s">
        <v>728</v>
      </c>
      <c r="V96" s="14" t="b">
        <v>0</v>
      </c>
      <c r="W96" s="14" t="b">
        <v>0</v>
      </c>
      <c r="X96" s="14" t="s">
        <v>1461</v>
      </c>
      <c r="Y96" s="14" t="s">
        <v>1430</v>
      </c>
      <c r="Z96" s="14" t="s">
        <v>1554</v>
      </c>
      <c r="AA96" s="14" t="s">
        <v>1425</v>
      </c>
      <c r="AB96" s="14" t="s">
        <v>1411</v>
      </c>
      <c r="AC96" s="14" t="s">
        <v>1412</v>
      </c>
      <c r="AD96" s="14" t="s">
        <v>1534</v>
      </c>
      <c r="AE96" s="14" t="s">
        <v>1422</v>
      </c>
      <c r="AF96" s="21" t="s">
        <v>1555</v>
      </c>
    </row>
    <row r="97" spans="1:32" x14ac:dyDescent="0.35">
      <c r="A97" s="10">
        <v>311</v>
      </c>
      <c r="B97" s="10" t="b">
        <v>1</v>
      </c>
      <c r="C97" s="10" t="b">
        <v>0</v>
      </c>
      <c r="D97" s="10">
        <v>6</v>
      </c>
      <c r="E97" s="10">
        <v>74</v>
      </c>
      <c r="F97" s="10">
        <v>4</v>
      </c>
      <c r="G97" s="10" t="b">
        <v>1</v>
      </c>
      <c r="H97" s="10">
        <v>88</v>
      </c>
      <c r="I97" s="10"/>
      <c r="J97" s="22">
        <v>80</v>
      </c>
      <c r="K97" s="98"/>
      <c r="L97" s="10" t="s">
        <v>1556</v>
      </c>
      <c r="M97" s="15">
        <v>6</v>
      </c>
      <c r="N97" s="20">
        <v>9</v>
      </c>
      <c r="O97" s="20">
        <v>15</v>
      </c>
      <c r="P97" s="15" t="s">
        <v>1394</v>
      </c>
      <c r="Q97" s="15" t="s">
        <v>1395</v>
      </c>
      <c r="R97" s="15" t="s">
        <v>1396</v>
      </c>
      <c r="S97" s="10">
        <v>1303627628</v>
      </c>
      <c r="T97" s="10" t="b">
        <v>1</v>
      </c>
      <c r="U97" s="14" t="s">
        <v>728</v>
      </c>
      <c r="V97" s="14" t="b">
        <v>1</v>
      </c>
      <c r="W97" s="14" t="b">
        <v>0</v>
      </c>
      <c r="X97" s="14" t="s">
        <v>1407</v>
      </c>
      <c r="Y97" s="14" t="s">
        <v>1416</v>
      </c>
      <c r="Z97" s="14" t="s">
        <v>1409</v>
      </c>
      <c r="AA97" s="14" t="s">
        <v>1410</v>
      </c>
      <c r="AB97" s="14" t="s">
        <v>1411</v>
      </c>
      <c r="AC97" s="14" t="s">
        <v>1412</v>
      </c>
      <c r="AD97" s="14" t="s">
        <v>1534</v>
      </c>
      <c r="AE97" s="14" t="s">
        <v>1414</v>
      </c>
      <c r="AF97" s="21" t="s">
        <v>1450</v>
      </c>
    </row>
    <row r="98" spans="1:32" x14ac:dyDescent="0.35">
      <c r="A98" s="10">
        <v>305</v>
      </c>
      <c r="B98" s="10" t="b">
        <v>1</v>
      </c>
      <c r="C98" s="10" t="b">
        <v>0</v>
      </c>
      <c r="D98" s="10">
        <v>154</v>
      </c>
      <c r="E98" s="10">
        <v>-65</v>
      </c>
      <c r="F98" s="10">
        <v>1</v>
      </c>
      <c r="G98" s="10" t="b">
        <v>0</v>
      </c>
      <c r="H98" s="10">
        <v>89</v>
      </c>
      <c r="I98" s="10"/>
      <c r="J98" s="22">
        <v>89</v>
      </c>
      <c r="K98" s="98"/>
      <c r="L98" s="10" t="s">
        <v>1557</v>
      </c>
      <c r="M98" s="15">
        <v>7</v>
      </c>
      <c r="N98" s="20">
        <v>23</v>
      </c>
      <c r="O98" s="20">
        <v>13</v>
      </c>
      <c r="P98" s="15" t="s">
        <v>1396</v>
      </c>
      <c r="Q98" s="15" t="s">
        <v>1417</v>
      </c>
      <c r="R98" s="15" t="s">
        <v>1396</v>
      </c>
      <c r="S98" s="10">
        <v>1673413797</v>
      </c>
      <c r="T98" s="10" t="b">
        <v>1</v>
      </c>
      <c r="U98" s="14" t="s">
        <v>705</v>
      </c>
      <c r="V98" s="14" t="b">
        <v>1</v>
      </c>
      <c r="W98" s="14" t="b">
        <v>1</v>
      </c>
      <c r="X98" s="14" t="s">
        <v>1407</v>
      </c>
      <c r="Y98" s="14" t="s">
        <v>1416</v>
      </c>
      <c r="Z98" s="14" t="s">
        <v>1409</v>
      </c>
      <c r="AA98" s="14" t="s">
        <v>1410</v>
      </c>
      <c r="AB98" s="14" t="s">
        <v>1411</v>
      </c>
      <c r="AC98" s="14" t="s">
        <v>1412</v>
      </c>
      <c r="AD98" s="14" t="s">
        <v>1413</v>
      </c>
      <c r="AE98" s="14" t="s">
        <v>1414</v>
      </c>
      <c r="AF98" s="21" t="s">
        <v>1450</v>
      </c>
    </row>
    <row r="99" spans="1:32" x14ac:dyDescent="0.35">
      <c r="A99" s="10">
        <v>57</v>
      </c>
      <c r="B99" s="10" t="b">
        <v>1</v>
      </c>
      <c r="C99" s="10" t="b">
        <v>0</v>
      </c>
      <c r="D99" s="10">
        <v>31</v>
      </c>
      <c r="E99" s="10">
        <v>58</v>
      </c>
      <c r="F99" s="10">
        <v>2</v>
      </c>
      <c r="G99" s="10" t="b">
        <v>0</v>
      </c>
      <c r="H99" s="10">
        <v>90</v>
      </c>
      <c r="I99" s="10"/>
      <c r="J99" s="22">
        <v>89</v>
      </c>
      <c r="K99" s="98"/>
      <c r="L99" s="10" t="s">
        <v>1558</v>
      </c>
      <c r="M99" s="15">
        <v>6</v>
      </c>
      <c r="N99" s="20">
        <v>13</v>
      </c>
      <c r="O99" s="20">
        <v>13</v>
      </c>
      <c r="P99" s="15" t="s">
        <v>1394</v>
      </c>
      <c r="Q99" s="15" t="s">
        <v>1395</v>
      </c>
      <c r="R99" s="15" t="s">
        <v>1406</v>
      </c>
      <c r="S99" s="10">
        <v>559888774</v>
      </c>
      <c r="T99" s="10" t="b">
        <v>1</v>
      </c>
      <c r="U99" s="14" t="s">
        <v>705</v>
      </c>
      <c r="V99" s="14" t="b">
        <v>1</v>
      </c>
      <c r="W99" s="14" t="b">
        <v>1</v>
      </c>
      <c r="X99" s="14" t="s">
        <v>1407</v>
      </c>
      <c r="Y99" s="14" t="s">
        <v>1416</v>
      </c>
      <c r="Z99" s="14" t="s">
        <v>1409</v>
      </c>
      <c r="AA99" s="14" t="s">
        <v>1410</v>
      </c>
      <c r="AB99" s="14" t="s">
        <v>1478</v>
      </c>
      <c r="AC99" s="14" t="s">
        <v>1412</v>
      </c>
      <c r="AD99" s="14" t="s">
        <v>1413</v>
      </c>
      <c r="AE99" s="14" t="s">
        <v>1414</v>
      </c>
      <c r="AF99" s="21" t="s">
        <v>1450</v>
      </c>
    </row>
    <row r="100" spans="1:32" x14ac:dyDescent="0.35">
      <c r="A100" s="10">
        <v>165</v>
      </c>
      <c r="B100" s="10" t="b">
        <v>0</v>
      </c>
      <c r="C100" s="10" t="b">
        <v>0</v>
      </c>
      <c r="D100" s="10">
        <v>31</v>
      </c>
      <c r="E100" s="10">
        <v>58</v>
      </c>
      <c r="F100" s="10">
        <v>3</v>
      </c>
      <c r="G100" s="10" t="b">
        <v>0</v>
      </c>
      <c r="H100" s="10">
        <v>91</v>
      </c>
      <c r="I100" s="10"/>
      <c r="J100" s="22">
        <v>89</v>
      </c>
      <c r="K100" s="98"/>
      <c r="L100" s="10" t="s">
        <v>1559</v>
      </c>
      <c r="M100" s="15">
        <v>6</v>
      </c>
      <c r="N100" s="20">
        <v>11</v>
      </c>
      <c r="O100" s="20">
        <v>13</v>
      </c>
      <c r="P100" s="15" t="s">
        <v>1394</v>
      </c>
      <c r="Q100" s="15" t="s">
        <v>1395</v>
      </c>
      <c r="R100" s="15" t="s">
        <v>1396</v>
      </c>
      <c r="S100" s="10">
        <v>636555604</v>
      </c>
      <c r="T100" s="10" t="b">
        <v>1</v>
      </c>
      <c r="U100" s="14" t="s">
        <v>705</v>
      </c>
      <c r="V100" s="14" t="b">
        <v>1</v>
      </c>
      <c r="W100" s="14" t="b">
        <v>1</v>
      </c>
      <c r="X100" s="14" t="s">
        <v>1407</v>
      </c>
      <c r="Y100" s="14" t="s">
        <v>1416</v>
      </c>
      <c r="Z100" s="14" t="s">
        <v>1409</v>
      </c>
      <c r="AA100" s="14" t="s">
        <v>1410</v>
      </c>
      <c r="AB100" s="14" t="s">
        <v>1411</v>
      </c>
      <c r="AC100" s="14" t="s">
        <v>1475</v>
      </c>
      <c r="AD100" s="14" t="s">
        <v>1413</v>
      </c>
      <c r="AE100" s="14" t="s">
        <v>1414</v>
      </c>
      <c r="AF100" s="21" t="s">
        <v>1450</v>
      </c>
    </row>
    <row r="101" spans="1:32" x14ac:dyDescent="0.35">
      <c r="A101" s="10">
        <v>144</v>
      </c>
      <c r="B101" s="10" t="b">
        <v>0</v>
      </c>
      <c r="C101" s="10" t="b">
        <v>0</v>
      </c>
      <c r="D101" s="10">
        <v>31</v>
      </c>
      <c r="E101" s="10">
        <v>58</v>
      </c>
      <c r="F101" s="10">
        <v>4</v>
      </c>
      <c r="G101" s="10" t="b">
        <v>0</v>
      </c>
      <c r="H101" s="10">
        <v>92</v>
      </c>
      <c r="I101" s="10"/>
      <c r="J101" s="22">
        <v>89</v>
      </c>
      <c r="K101" s="98"/>
      <c r="L101" s="10" t="s">
        <v>1560</v>
      </c>
      <c r="M101" s="15">
        <v>6</v>
      </c>
      <c r="N101" s="20">
        <v>9</v>
      </c>
      <c r="O101" s="20">
        <v>13</v>
      </c>
      <c r="P101" s="15" t="s">
        <v>1394</v>
      </c>
      <c r="Q101" s="15" t="s">
        <v>1395</v>
      </c>
      <c r="R101" s="15" t="s">
        <v>1396</v>
      </c>
      <c r="S101" s="10">
        <v>1525357433</v>
      </c>
      <c r="T101" s="10" t="b">
        <v>1</v>
      </c>
      <c r="U101" s="14" t="s">
        <v>717</v>
      </c>
      <c r="V101" s="14" t="b">
        <v>1</v>
      </c>
      <c r="W101" s="14" t="b">
        <v>0</v>
      </c>
      <c r="X101" s="14" t="s">
        <v>1407</v>
      </c>
      <c r="Y101" s="14" t="s">
        <v>1416</v>
      </c>
      <c r="Z101" s="14" t="s">
        <v>1409</v>
      </c>
      <c r="AA101" s="14" t="s">
        <v>1410</v>
      </c>
      <c r="AB101" s="14" t="s">
        <v>1411</v>
      </c>
      <c r="AC101" s="14" t="s">
        <v>1412</v>
      </c>
      <c r="AD101" s="14" t="s">
        <v>1534</v>
      </c>
      <c r="AE101" s="14" t="s">
        <v>1414</v>
      </c>
      <c r="AF101" s="21" t="s">
        <v>1450</v>
      </c>
    </row>
    <row r="102" spans="1:32" x14ac:dyDescent="0.35">
      <c r="A102" s="10">
        <v>85</v>
      </c>
      <c r="B102" s="10" t="b">
        <v>1</v>
      </c>
      <c r="C102" s="10" t="b">
        <v>0</v>
      </c>
      <c r="D102" s="10">
        <v>154</v>
      </c>
      <c r="E102" s="10">
        <v>-65</v>
      </c>
      <c r="F102" s="10">
        <v>5</v>
      </c>
      <c r="G102" s="10" t="b">
        <v>0</v>
      </c>
      <c r="H102" s="10">
        <v>93</v>
      </c>
      <c r="I102" s="10"/>
      <c r="J102" s="22">
        <v>89</v>
      </c>
      <c r="K102" s="98"/>
      <c r="L102" s="10" t="s">
        <v>1561</v>
      </c>
      <c r="M102" s="15">
        <v>7</v>
      </c>
      <c r="N102" s="20">
        <v>23</v>
      </c>
      <c r="O102" s="20">
        <v>13</v>
      </c>
      <c r="P102" s="15" t="s">
        <v>1394</v>
      </c>
      <c r="Q102" s="15" t="s">
        <v>1417</v>
      </c>
      <c r="R102" s="15" t="s">
        <v>1406</v>
      </c>
      <c r="S102" s="10">
        <v>1259687970</v>
      </c>
      <c r="T102" s="10" t="b">
        <v>1</v>
      </c>
      <c r="U102" s="14" t="s">
        <v>701</v>
      </c>
      <c r="V102" s="14" t="b">
        <v>1</v>
      </c>
      <c r="W102" s="14" t="b">
        <v>0</v>
      </c>
      <c r="X102" s="14" t="s">
        <v>1407</v>
      </c>
      <c r="Y102" s="14" t="s">
        <v>1416</v>
      </c>
      <c r="Z102" s="14" t="s">
        <v>1409</v>
      </c>
      <c r="AA102" s="14" t="s">
        <v>1410</v>
      </c>
      <c r="AB102" s="14" t="s">
        <v>1411</v>
      </c>
      <c r="AC102" s="14" t="s">
        <v>1412</v>
      </c>
      <c r="AD102" s="14" t="s">
        <v>1413</v>
      </c>
      <c r="AE102" s="14" t="s">
        <v>1414</v>
      </c>
      <c r="AF102" s="21" t="s">
        <v>1450</v>
      </c>
    </row>
    <row r="103" spans="1:32" x14ac:dyDescent="0.35">
      <c r="A103" s="10">
        <v>236</v>
      </c>
      <c r="B103" s="10" t="b">
        <v>1</v>
      </c>
      <c r="C103" s="10" t="b">
        <v>0</v>
      </c>
      <c r="D103" s="10">
        <v>154</v>
      </c>
      <c r="E103" s="10">
        <v>-65</v>
      </c>
      <c r="F103" s="10">
        <v>1</v>
      </c>
      <c r="G103" s="10" t="b">
        <v>1</v>
      </c>
      <c r="H103" s="10">
        <v>94</v>
      </c>
      <c r="I103" s="10"/>
      <c r="J103" s="22">
        <v>89</v>
      </c>
      <c r="K103" s="98"/>
      <c r="L103" s="10" t="s">
        <v>1562</v>
      </c>
      <c r="M103" s="15">
        <v>7</v>
      </c>
      <c r="N103" s="20">
        <v>23</v>
      </c>
      <c r="O103" s="20">
        <v>13</v>
      </c>
      <c r="P103" s="15" t="s">
        <v>1394</v>
      </c>
      <c r="Q103" s="15" t="s">
        <v>1395</v>
      </c>
      <c r="R103" s="15" t="s">
        <v>1406</v>
      </c>
      <c r="S103" s="10">
        <v>859116577</v>
      </c>
      <c r="T103" s="10" t="b">
        <v>1</v>
      </c>
      <c r="U103" s="14" t="s">
        <v>721</v>
      </c>
      <c r="V103" s="14" t="b">
        <v>1</v>
      </c>
      <c r="W103" s="14" t="b">
        <v>0</v>
      </c>
      <c r="X103" s="14" t="s">
        <v>1407</v>
      </c>
      <c r="Y103" s="14" t="s">
        <v>1416</v>
      </c>
      <c r="Z103" s="14" t="s">
        <v>1409</v>
      </c>
      <c r="AA103" s="14" t="s">
        <v>1410</v>
      </c>
      <c r="AB103" s="14" t="s">
        <v>1411</v>
      </c>
      <c r="AC103" s="14" t="s">
        <v>1412</v>
      </c>
      <c r="AD103" s="14" t="s">
        <v>1413</v>
      </c>
      <c r="AE103" s="14" t="s">
        <v>1414</v>
      </c>
      <c r="AF103" s="21" t="s">
        <v>1450</v>
      </c>
    </row>
    <row r="104" spans="1:32" x14ac:dyDescent="0.35">
      <c r="A104" s="10">
        <v>268</v>
      </c>
      <c r="B104" s="10" t="b">
        <v>0</v>
      </c>
      <c r="C104" s="10" t="b">
        <v>0</v>
      </c>
      <c r="D104" s="10">
        <v>154</v>
      </c>
      <c r="E104" s="10">
        <v>-65</v>
      </c>
      <c r="F104" s="10">
        <v>2</v>
      </c>
      <c r="G104" s="10" t="b">
        <v>1</v>
      </c>
      <c r="H104" s="10">
        <v>95</v>
      </c>
      <c r="I104" s="10"/>
      <c r="J104" s="22">
        <v>89</v>
      </c>
      <c r="K104" s="98"/>
      <c r="L104" s="10" t="s">
        <v>1563</v>
      </c>
      <c r="M104" s="15">
        <v>7</v>
      </c>
      <c r="N104" s="20">
        <v>23</v>
      </c>
      <c r="O104" s="20">
        <v>13</v>
      </c>
      <c r="P104" s="15" t="s">
        <v>1394</v>
      </c>
      <c r="Q104" s="15" t="s">
        <v>1395</v>
      </c>
      <c r="R104" s="15" t="s">
        <v>1406</v>
      </c>
      <c r="S104" s="10">
        <v>1532835728</v>
      </c>
      <c r="T104" s="10" t="b">
        <v>1</v>
      </c>
      <c r="U104" s="14" t="s">
        <v>701</v>
      </c>
      <c r="V104" s="14" t="b">
        <v>1</v>
      </c>
      <c r="W104" s="14" t="b">
        <v>0</v>
      </c>
      <c r="X104" s="14" t="s">
        <v>1407</v>
      </c>
      <c r="Y104" s="14" t="s">
        <v>1416</v>
      </c>
      <c r="Z104" s="14" t="s">
        <v>1409</v>
      </c>
      <c r="AA104" s="14" t="s">
        <v>1410</v>
      </c>
      <c r="AB104" s="14" t="s">
        <v>1411</v>
      </c>
      <c r="AC104" s="14" t="s">
        <v>1412</v>
      </c>
      <c r="AD104" s="14" t="s">
        <v>1413</v>
      </c>
      <c r="AE104" s="14" t="s">
        <v>1414</v>
      </c>
      <c r="AF104" s="21" t="s">
        <v>1450</v>
      </c>
    </row>
    <row r="105" spans="1:32" x14ac:dyDescent="0.35">
      <c r="A105" s="10">
        <v>140</v>
      </c>
      <c r="B105" s="10" t="b">
        <v>0</v>
      </c>
      <c r="C105" s="10" t="b">
        <v>0</v>
      </c>
      <c r="D105" s="10">
        <v>106</v>
      </c>
      <c r="E105" s="10">
        <v>-17</v>
      </c>
      <c r="F105" s="10">
        <v>3</v>
      </c>
      <c r="G105" s="10" t="b">
        <v>1</v>
      </c>
      <c r="H105" s="10">
        <v>96</v>
      </c>
      <c r="I105" s="10"/>
      <c r="J105" s="22">
        <v>89</v>
      </c>
      <c r="K105" s="98"/>
      <c r="L105" s="10" t="s">
        <v>1564</v>
      </c>
      <c r="M105" s="15">
        <v>6</v>
      </c>
      <c r="N105" s="20">
        <v>15</v>
      </c>
      <c r="O105" s="20">
        <v>13</v>
      </c>
      <c r="P105" s="15" t="s">
        <v>1396</v>
      </c>
      <c r="Q105" s="15" t="s">
        <v>1417</v>
      </c>
      <c r="R105" s="15" t="s">
        <v>1396</v>
      </c>
      <c r="S105" s="10">
        <v>1911349063</v>
      </c>
      <c r="T105" s="10" t="b">
        <v>1</v>
      </c>
      <c r="U105" s="14" t="s">
        <v>705</v>
      </c>
      <c r="V105" s="14" t="b">
        <v>1</v>
      </c>
      <c r="W105" s="14" t="b">
        <v>1</v>
      </c>
      <c r="X105" s="14" t="s">
        <v>1407</v>
      </c>
      <c r="Y105" s="14" t="s">
        <v>1416</v>
      </c>
      <c r="Z105" s="14" t="s">
        <v>1409</v>
      </c>
      <c r="AA105" s="14" t="s">
        <v>1565</v>
      </c>
      <c r="AB105" s="14" t="s">
        <v>1411</v>
      </c>
      <c r="AC105" s="14" t="s">
        <v>1412</v>
      </c>
      <c r="AD105" s="14" t="s">
        <v>1413</v>
      </c>
      <c r="AE105" s="14" t="s">
        <v>1414</v>
      </c>
      <c r="AF105" s="21" t="s">
        <v>1450</v>
      </c>
    </row>
    <row r="106" spans="1:32" x14ac:dyDescent="0.35">
      <c r="A106" s="10">
        <v>154</v>
      </c>
      <c r="B106" s="10" t="b">
        <v>0</v>
      </c>
      <c r="C106" s="10" t="b">
        <v>0</v>
      </c>
      <c r="D106" s="10">
        <v>6</v>
      </c>
      <c r="E106" s="10">
        <v>83</v>
      </c>
      <c r="F106" s="10">
        <v>4</v>
      </c>
      <c r="G106" s="10" t="b">
        <v>1</v>
      </c>
      <c r="H106" s="10">
        <v>97</v>
      </c>
      <c r="I106" s="10"/>
      <c r="J106" s="22">
        <v>89</v>
      </c>
      <c r="K106" s="98"/>
      <c r="L106" s="10" t="s">
        <v>1566</v>
      </c>
      <c r="M106" s="15">
        <v>6</v>
      </c>
      <c r="N106" s="20">
        <v>11</v>
      </c>
      <c r="O106" s="20">
        <v>13</v>
      </c>
      <c r="P106" s="15" t="s">
        <v>1394</v>
      </c>
      <c r="Q106" s="15" t="s">
        <v>1395</v>
      </c>
      <c r="R106" s="15" t="s">
        <v>1396</v>
      </c>
      <c r="S106" s="10">
        <v>789591228</v>
      </c>
      <c r="T106" s="10" t="b">
        <v>1</v>
      </c>
      <c r="U106" s="14" t="s">
        <v>721</v>
      </c>
      <c r="V106" s="14" t="b">
        <v>1</v>
      </c>
      <c r="W106" s="14" t="b">
        <v>0</v>
      </c>
      <c r="X106" s="14" t="s">
        <v>1407</v>
      </c>
      <c r="Y106" s="14" t="s">
        <v>1408</v>
      </c>
      <c r="Z106" s="14" t="s">
        <v>1474</v>
      </c>
      <c r="AA106" s="14" t="s">
        <v>1410</v>
      </c>
      <c r="AB106" s="14" t="s">
        <v>1478</v>
      </c>
      <c r="AC106" s="14" t="s">
        <v>1412</v>
      </c>
      <c r="AD106" s="14" t="s">
        <v>1413</v>
      </c>
      <c r="AE106" s="14" t="s">
        <v>1414</v>
      </c>
      <c r="AF106" s="21" t="s">
        <v>1450</v>
      </c>
    </row>
    <row r="107" spans="1:32" x14ac:dyDescent="0.35">
      <c r="A107" s="10">
        <v>215</v>
      </c>
      <c r="B107" s="10" t="b">
        <v>0</v>
      </c>
      <c r="C107" s="10" t="b">
        <v>0</v>
      </c>
      <c r="D107" s="10">
        <v>31</v>
      </c>
      <c r="E107" s="10">
        <v>58</v>
      </c>
      <c r="F107" s="10">
        <v>5</v>
      </c>
      <c r="G107" s="10" t="b">
        <v>1</v>
      </c>
      <c r="H107" s="10">
        <v>98</v>
      </c>
      <c r="I107" s="10"/>
      <c r="J107" s="22">
        <v>89</v>
      </c>
      <c r="K107" s="98"/>
      <c r="L107" s="10" t="s">
        <v>1353</v>
      </c>
      <c r="M107" s="15">
        <v>6</v>
      </c>
      <c r="N107" s="20">
        <v>13</v>
      </c>
      <c r="O107" s="20">
        <v>13</v>
      </c>
      <c r="P107" s="15" t="s">
        <v>1394</v>
      </c>
      <c r="Q107" s="15" t="s">
        <v>1395</v>
      </c>
      <c r="R107" s="15" t="s">
        <v>1396</v>
      </c>
      <c r="S107" s="10">
        <v>2048743095</v>
      </c>
      <c r="T107" s="10" t="b">
        <v>1</v>
      </c>
      <c r="U107" s="14" t="s">
        <v>725</v>
      </c>
      <c r="V107" s="14" t="b">
        <v>1</v>
      </c>
      <c r="W107" s="14" t="b">
        <v>0</v>
      </c>
      <c r="X107" s="14" t="s">
        <v>1407</v>
      </c>
      <c r="Y107" s="14" t="s">
        <v>1416</v>
      </c>
      <c r="Z107" s="14" t="s">
        <v>1409</v>
      </c>
      <c r="AA107" s="14" t="s">
        <v>1410</v>
      </c>
      <c r="AB107" s="14" t="s">
        <v>1478</v>
      </c>
      <c r="AC107" s="14" t="s">
        <v>1412</v>
      </c>
      <c r="AD107" s="14" t="s">
        <v>1413</v>
      </c>
      <c r="AE107" s="14" t="s">
        <v>1414</v>
      </c>
      <c r="AF107" s="21" t="s">
        <v>1450</v>
      </c>
    </row>
    <row r="108" spans="1:32" x14ac:dyDescent="0.35">
      <c r="A108" s="10">
        <v>45</v>
      </c>
      <c r="B108" s="10" t="b">
        <v>1</v>
      </c>
      <c r="C108" s="10" t="b">
        <v>1</v>
      </c>
      <c r="D108" s="10">
        <v>31</v>
      </c>
      <c r="E108" s="10">
        <v>58</v>
      </c>
      <c r="F108" s="10">
        <v>1</v>
      </c>
      <c r="G108" s="10" t="b">
        <v>0</v>
      </c>
      <c r="H108" s="10">
        <v>99</v>
      </c>
      <c r="I108" s="10"/>
      <c r="J108" s="22">
        <v>89</v>
      </c>
      <c r="K108" s="98"/>
      <c r="L108" s="10" t="s">
        <v>1337</v>
      </c>
      <c r="M108" s="15">
        <v>6</v>
      </c>
      <c r="N108" s="20">
        <v>9</v>
      </c>
      <c r="O108" s="20">
        <v>13</v>
      </c>
      <c r="P108" s="15" t="s">
        <v>1394</v>
      </c>
      <c r="Q108" s="15" t="s">
        <v>1417</v>
      </c>
      <c r="R108" s="15" t="s">
        <v>1396</v>
      </c>
      <c r="S108" s="10">
        <v>1862388304</v>
      </c>
      <c r="T108" s="10" t="b">
        <v>1</v>
      </c>
      <c r="U108" s="14" t="s">
        <v>701</v>
      </c>
      <c r="V108" s="14" t="b">
        <v>1</v>
      </c>
      <c r="W108" s="14" t="b">
        <v>0</v>
      </c>
      <c r="X108" s="14" t="s">
        <v>1407</v>
      </c>
      <c r="Y108" s="14" t="s">
        <v>1416</v>
      </c>
      <c r="Z108" s="14" t="s">
        <v>1409</v>
      </c>
      <c r="AA108" s="14" t="s">
        <v>1410</v>
      </c>
      <c r="AB108" s="14" t="s">
        <v>1411</v>
      </c>
      <c r="AC108" s="14" t="s">
        <v>1412</v>
      </c>
      <c r="AD108" s="14" t="s">
        <v>1534</v>
      </c>
      <c r="AE108" s="14" t="s">
        <v>1414</v>
      </c>
      <c r="AF108" s="21" t="s">
        <v>1450</v>
      </c>
    </row>
    <row r="109" spans="1:32" x14ac:dyDescent="0.35">
      <c r="A109" s="10">
        <v>113</v>
      </c>
      <c r="B109" s="10" t="b">
        <v>0</v>
      </c>
      <c r="C109" s="10" t="b">
        <v>0</v>
      </c>
      <c r="D109" s="10">
        <v>31</v>
      </c>
      <c r="E109" s="10">
        <v>58</v>
      </c>
      <c r="F109" s="10">
        <v>2</v>
      </c>
      <c r="G109" s="10" t="b">
        <v>0</v>
      </c>
      <c r="H109" s="10">
        <v>100</v>
      </c>
      <c r="I109" s="10"/>
      <c r="J109" s="22">
        <v>89</v>
      </c>
      <c r="K109" s="98"/>
      <c r="L109" s="10" t="s">
        <v>1567</v>
      </c>
      <c r="M109" s="15">
        <v>6</v>
      </c>
      <c r="N109" s="20">
        <v>15</v>
      </c>
      <c r="O109" s="20">
        <v>13</v>
      </c>
      <c r="P109" s="15" t="s">
        <v>1394</v>
      </c>
      <c r="Q109" s="15" t="s">
        <v>1395</v>
      </c>
      <c r="R109" s="15" t="s">
        <v>1396</v>
      </c>
      <c r="S109" s="10">
        <v>1902675306</v>
      </c>
      <c r="T109" s="10" t="b">
        <v>1</v>
      </c>
      <c r="U109" s="14" t="s">
        <v>701</v>
      </c>
      <c r="V109" s="14" t="b">
        <v>1</v>
      </c>
      <c r="W109" s="14" t="b">
        <v>0</v>
      </c>
      <c r="X109" s="14" t="s">
        <v>1407</v>
      </c>
      <c r="Y109" s="14" t="s">
        <v>1416</v>
      </c>
      <c r="Z109" s="14" t="s">
        <v>1409</v>
      </c>
      <c r="AA109" s="14" t="s">
        <v>1400</v>
      </c>
      <c r="AB109" s="14" t="s">
        <v>1432</v>
      </c>
      <c r="AC109" s="14" t="s">
        <v>1441</v>
      </c>
      <c r="AD109" s="14" t="s">
        <v>1534</v>
      </c>
      <c r="AE109" s="14" t="s">
        <v>1414</v>
      </c>
      <c r="AF109" s="21" t="s">
        <v>1444</v>
      </c>
    </row>
    <row r="110" spans="1:32" x14ac:dyDescent="0.35">
      <c r="A110" s="10">
        <v>281</v>
      </c>
      <c r="B110" s="10" t="b">
        <v>0</v>
      </c>
      <c r="C110" s="10" t="b">
        <v>0</v>
      </c>
      <c r="D110" s="10">
        <v>106</v>
      </c>
      <c r="E110" s="10">
        <v>-17</v>
      </c>
      <c r="F110" s="10">
        <v>3</v>
      </c>
      <c r="G110" s="10" t="b">
        <v>0</v>
      </c>
      <c r="H110" s="10">
        <v>101</v>
      </c>
      <c r="I110" s="10"/>
      <c r="J110" s="22">
        <v>89</v>
      </c>
      <c r="K110" s="98"/>
      <c r="L110" s="10" t="s">
        <v>1568</v>
      </c>
      <c r="M110" s="15">
        <v>6</v>
      </c>
      <c r="N110" s="20">
        <v>17</v>
      </c>
      <c r="O110" s="20">
        <v>13</v>
      </c>
      <c r="P110" s="15" t="s">
        <v>1394</v>
      </c>
      <c r="Q110" s="15" t="s">
        <v>1395</v>
      </c>
      <c r="R110" s="15" t="s">
        <v>1406</v>
      </c>
      <c r="S110" s="10">
        <v>1824154909</v>
      </c>
      <c r="T110" s="10" t="b">
        <v>1</v>
      </c>
      <c r="U110" s="14" t="s">
        <v>697</v>
      </c>
      <c r="V110" s="14" t="b">
        <v>1</v>
      </c>
      <c r="W110" s="14" t="b">
        <v>1</v>
      </c>
      <c r="X110" s="14" t="s">
        <v>1407</v>
      </c>
      <c r="Y110" s="14" t="s">
        <v>1416</v>
      </c>
      <c r="Z110" s="14" t="s">
        <v>1474</v>
      </c>
      <c r="AA110" s="14" t="s">
        <v>1410</v>
      </c>
      <c r="AB110" s="14" t="s">
        <v>1411</v>
      </c>
      <c r="AC110" s="14" t="s">
        <v>1412</v>
      </c>
      <c r="AD110" s="14" t="s">
        <v>1413</v>
      </c>
      <c r="AE110" s="14" t="s">
        <v>1414</v>
      </c>
      <c r="AF110" s="21" t="s">
        <v>1450</v>
      </c>
    </row>
    <row r="111" spans="1:32" x14ac:dyDescent="0.35">
      <c r="A111" s="10">
        <v>290</v>
      </c>
      <c r="B111" s="10" t="b">
        <v>0</v>
      </c>
      <c r="C111" s="10" t="b">
        <v>0</v>
      </c>
      <c r="D111" s="10">
        <v>31</v>
      </c>
      <c r="E111" s="10">
        <v>58</v>
      </c>
      <c r="F111" s="10">
        <v>4</v>
      </c>
      <c r="G111" s="10" t="b">
        <v>0</v>
      </c>
      <c r="H111" s="10">
        <v>102</v>
      </c>
      <c r="I111" s="10"/>
      <c r="J111" s="22">
        <v>89</v>
      </c>
      <c r="K111" s="98"/>
      <c r="L111" s="10" t="s">
        <v>1569</v>
      </c>
      <c r="M111" s="15">
        <v>5</v>
      </c>
      <c r="N111" s="20">
        <v>15</v>
      </c>
      <c r="O111" s="20">
        <v>13</v>
      </c>
      <c r="P111" s="15" t="s">
        <v>1394</v>
      </c>
      <c r="Q111" s="15" t="s">
        <v>1395</v>
      </c>
      <c r="R111" s="15" t="s">
        <v>1396</v>
      </c>
      <c r="S111" s="10">
        <v>1979961613</v>
      </c>
      <c r="T111" s="10" t="b">
        <v>1</v>
      </c>
      <c r="U111" s="14" t="s">
        <v>701</v>
      </c>
      <c r="V111" s="14" t="b">
        <v>0</v>
      </c>
      <c r="W111" s="14" t="b">
        <v>0</v>
      </c>
      <c r="X111" s="14" t="s">
        <v>1461</v>
      </c>
      <c r="Y111" s="14" t="s">
        <v>1416</v>
      </c>
      <c r="Z111" s="14" t="s">
        <v>1409</v>
      </c>
      <c r="AA111" s="14" t="s">
        <v>1410</v>
      </c>
      <c r="AB111" s="14" t="s">
        <v>1478</v>
      </c>
      <c r="AC111" s="14" t="s">
        <v>1412</v>
      </c>
      <c r="AD111" s="14" t="s">
        <v>1534</v>
      </c>
      <c r="AE111" s="14" t="s">
        <v>1414</v>
      </c>
      <c r="AF111" s="21" t="s">
        <v>1415</v>
      </c>
    </row>
    <row r="112" spans="1:32" x14ac:dyDescent="0.35">
      <c r="A112" s="10">
        <v>275</v>
      </c>
      <c r="B112" s="10" t="b">
        <v>0</v>
      </c>
      <c r="C112" s="10" t="b">
        <v>0</v>
      </c>
      <c r="D112" s="10">
        <v>154</v>
      </c>
      <c r="E112" s="10">
        <v>-51</v>
      </c>
      <c r="F112" s="10">
        <v>1</v>
      </c>
      <c r="G112" s="10" t="b">
        <v>1</v>
      </c>
      <c r="H112" s="10">
        <v>103</v>
      </c>
      <c r="I112" s="10"/>
      <c r="J112" s="22">
        <v>103</v>
      </c>
      <c r="K112" s="98"/>
      <c r="L112" s="10" t="s">
        <v>1570</v>
      </c>
      <c r="M112" s="15">
        <v>6</v>
      </c>
      <c r="N112" s="20">
        <v>21</v>
      </c>
      <c r="O112" s="20">
        <v>11</v>
      </c>
      <c r="P112" s="15" t="s">
        <v>1394</v>
      </c>
      <c r="Q112" s="15" t="s">
        <v>1417</v>
      </c>
      <c r="R112" s="15" t="s">
        <v>1396</v>
      </c>
      <c r="S112" s="10">
        <v>528461107</v>
      </c>
      <c r="T112" s="10" t="b">
        <v>1</v>
      </c>
      <c r="U112" s="14" t="s">
        <v>713</v>
      </c>
      <c r="V112" s="14" t="b">
        <v>1</v>
      </c>
      <c r="W112" s="14" t="b">
        <v>0</v>
      </c>
      <c r="X112" s="14" t="s">
        <v>1397</v>
      </c>
      <c r="Y112" s="14" t="s">
        <v>1408</v>
      </c>
      <c r="Z112" s="14" t="s">
        <v>1438</v>
      </c>
      <c r="AA112" s="14" t="s">
        <v>1425</v>
      </c>
      <c r="AB112" s="14" t="s">
        <v>1502</v>
      </c>
      <c r="AC112" s="14" t="s">
        <v>1473</v>
      </c>
      <c r="AD112" s="14" t="s">
        <v>1516</v>
      </c>
      <c r="AE112" s="14" t="s">
        <v>1422</v>
      </c>
      <c r="AF112" s="21" t="s">
        <v>1466</v>
      </c>
    </row>
    <row r="113" spans="1:32" x14ac:dyDescent="0.35">
      <c r="A113" s="10">
        <v>114</v>
      </c>
      <c r="B113" s="10" t="b">
        <v>0</v>
      </c>
      <c r="C113" s="10" t="b">
        <v>0</v>
      </c>
      <c r="D113" s="10">
        <v>31</v>
      </c>
      <c r="E113" s="10">
        <v>72</v>
      </c>
      <c r="F113" s="10">
        <v>2</v>
      </c>
      <c r="G113" s="10" t="b">
        <v>1</v>
      </c>
      <c r="H113" s="10">
        <v>104</v>
      </c>
      <c r="I113" s="10"/>
      <c r="J113" s="22">
        <v>103</v>
      </c>
      <c r="K113" s="98"/>
      <c r="L113" s="10" t="s">
        <v>1571</v>
      </c>
      <c r="M113" s="15">
        <v>6</v>
      </c>
      <c r="N113" s="20">
        <v>13</v>
      </c>
      <c r="O113" s="20">
        <v>11</v>
      </c>
      <c r="P113" s="15" t="s">
        <v>1394</v>
      </c>
      <c r="Q113" s="15" t="s">
        <v>1417</v>
      </c>
      <c r="R113" s="15" t="s">
        <v>1396</v>
      </c>
      <c r="S113" s="10">
        <v>1065915338</v>
      </c>
      <c r="T113" s="10" t="b">
        <v>1</v>
      </c>
      <c r="U113" s="14" t="s">
        <v>709</v>
      </c>
      <c r="V113" s="14" t="b">
        <v>1</v>
      </c>
      <c r="W113" s="14" t="b">
        <v>1</v>
      </c>
      <c r="X113" s="14" t="s">
        <v>1407</v>
      </c>
      <c r="Y113" s="14" t="s">
        <v>1416</v>
      </c>
      <c r="Z113" s="14" t="s">
        <v>1409</v>
      </c>
      <c r="AA113" s="14" t="s">
        <v>1410</v>
      </c>
      <c r="AB113" s="14" t="s">
        <v>1478</v>
      </c>
      <c r="AC113" s="14" t="s">
        <v>1412</v>
      </c>
      <c r="AD113" s="14" t="s">
        <v>1413</v>
      </c>
      <c r="AE113" s="14" t="s">
        <v>1414</v>
      </c>
      <c r="AF113" s="21" t="s">
        <v>1450</v>
      </c>
    </row>
    <row r="114" spans="1:32" x14ac:dyDescent="0.35">
      <c r="A114" s="10">
        <v>204</v>
      </c>
      <c r="B114" s="10" t="b">
        <v>1</v>
      </c>
      <c r="C114" s="10" t="b">
        <v>0</v>
      </c>
      <c r="D114" s="10">
        <v>31</v>
      </c>
      <c r="E114" s="10">
        <v>72</v>
      </c>
      <c r="F114" s="10">
        <v>3</v>
      </c>
      <c r="G114" s="10" t="b">
        <v>1</v>
      </c>
      <c r="H114" s="10">
        <v>105</v>
      </c>
      <c r="I114" s="10"/>
      <c r="J114" s="22">
        <v>103</v>
      </c>
      <c r="K114" s="98"/>
      <c r="L114" s="10" t="s">
        <v>1572</v>
      </c>
      <c r="M114" s="15">
        <v>6</v>
      </c>
      <c r="N114" s="20">
        <v>11</v>
      </c>
      <c r="O114" s="20">
        <v>11</v>
      </c>
      <c r="P114" s="15" t="s">
        <v>1396</v>
      </c>
      <c r="Q114" s="15" t="s">
        <v>1395</v>
      </c>
      <c r="R114" s="15" t="s">
        <v>1406</v>
      </c>
      <c r="S114" s="10">
        <v>918936347</v>
      </c>
      <c r="T114" s="10" t="b">
        <v>1</v>
      </c>
      <c r="U114" s="14" t="s">
        <v>705</v>
      </c>
      <c r="V114" s="14" t="b">
        <v>1</v>
      </c>
      <c r="W114" s="14" t="b">
        <v>1</v>
      </c>
      <c r="X114" s="14" t="s">
        <v>1407</v>
      </c>
      <c r="Y114" s="14" t="s">
        <v>1408</v>
      </c>
      <c r="Z114" s="14" t="s">
        <v>1409</v>
      </c>
      <c r="AA114" s="14" t="s">
        <v>1565</v>
      </c>
      <c r="AB114" s="14" t="s">
        <v>1478</v>
      </c>
      <c r="AC114" s="14" t="s">
        <v>1412</v>
      </c>
      <c r="AD114" s="14" t="s">
        <v>1413</v>
      </c>
      <c r="AE114" s="14" t="s">
        <v>1573</v>
      </c>
      <c r="AF114" s="21" t="s">
        <v>1415</v>
      </c>
    </row>
    <row r="115" spans="1:32" x14ac:dyDescent="0.35">
      <c r="A115" s="10">
        <v>146</v>
      </c>
      <c r="B115" s="10" t="b">
        <v>1</v>
      </c>
      <c r="C115" s="10" t="b">
        <v>0</v>
      </c>
      <c r="D115" s="10">
        <v>106</v>
      </c>
      <c r="E115" s="10">
        <v>-3</v>
      </c>
      <c r="F115" s="10">
        <v>4</v>
      </c>
      <c r="G115" s="10" t="b">
        <v>1</v>
      </c>
      <c r="H115" s="10">
        <v>106</v>
      </c>
      <c r="I115" s="10"/>
      <c r="J115" s="22">
        <v>103</v>
      </c>
      <c r="K115" s="98"/>
      <c r="L115" s="10" t="s">
        <v>1574</v>
      </c>
      <c r="M115" s="15">
        <v>6</v>
      </c>
      <c r="N115" s="20">
        <v>17</v>
      </c>
      <c r="O115" s="20">
        <v>11</v>
      </c>
      <c r="P115" s="15" t="s">
        <v>1394</v>
      </c>
      <c r="Q115" s="15" t="s">
        <v>1417</v>
      </c>
      <c r="R115" s="15" t="s">
        <v>1406</v>
      </c>
      <c r="S115" s="10">
        <v>2131548227</v>
      </c>
      <c r="T115" s="10" t="b">
        <v>1</v>
      </c>
      <c r="U115" s="14" t="s">
        <v>701</v>
      </c>
      <c r="V115" s="14" t="b">
        <v>1</v>
      </c>
      <c r="W115" s="14" t="b">
        <v>0</v>
      </c>
      <c r="X115" s="14" t="s">
        <v>1407</v>
      </c>
      <c r="Y115" s="14" t="s">
        <v>1416</v>
      </c>
      <c r="Z115" s="14" t="s">
        <v>1474</v>
      </c>
      <c r="AA115" s="14" t="s">
        <v>1410</v>
      </c>
      <c r="AB115" s="14" t="s">
        <v>1411</v>
      </c>
      <c r="AC115" s="14" t="s">
        <v>1412</v>
      </c>
      <c r="AD115" s="14" t="s">
        <v>1413</v>
      </c>
      <c r="AE115" s="14" t="s">
        <v>1414</v>
      </c>
      <c r="AF115" s="21" t="s">
        <v>1450</v>
      </c>
    </row>
    <row r="116" spans="1:32" x14ac:dyDescent="0.35">
      <c r="A116" s="10">
        <v>22</v>
      </c>
      <c r="B116" s="10" t="b">
        <v>0</v>
      </c>
      <c r="C116" s="10" t="b">
        <v>0</v>
      </c>
      <c r="D116" s="10">
        <v>31</v>
      </c>
      <c r="E116" s="10">
        <v>72</v>
      </c>
      <c r="F116" s="10">
        <v>5</v>
      </c>
      <c r="G116" s="10" t="b">
        <v>1</v>
      </c>
      <c r="H116" s="10">
        <v>107</v>
      </c>
      <c r="I116" s="10"/>
      <c r="J116" s="22">
        <v>103</v>
      </c>
      <c r="K116" s="98"/>
      <c r="L116" s="10" t="s">
        <v>1575</v>
      </c>
      <c r="M116" s="15">
        <v>6</v>
      </c>
      <c r="N116" s="20">
        <v>13</v>
      </c>
      <c r="O116" s="20">
        <v>11</v>
      </c>
      <c r="P116" s="15" t="s">
        <v>1394</v>
      </c>
      <c r="Q116" s="15" t="s">
        <v>1395</v>
      </c>
      <c r="R116" s="15" t="s">
        <v>1396</v>
      </c>
      <c r="S116" s="10">
        <v>1980063120</v>
      </c>
      <c r="T116" s="10" t="b">
        <v>1</v>
      </c>
      <c r="U116" s="14" t="s">
        <v>1</v>
      </c>
      <c r="V116" s="14" t="b">
        <v>1</v>
      </c>
      <c r="W116" s="14" t="b">
        <v>0</v>
      </c>
      <c r="X116" s="14" t="s">
        <v>1407</v>
      </c>
      <c r="Y116" s="14" t="s">
        <v>1416</v>
      </c>
      <c r="Z116" s="14" t="s">
        <v>1409</v>
      </c>
      <c r="AA116" s="14" t="s">
        <v>1410</v>
      </c>
      <c r="AB116" s="14" t="s">
        <v>1478</v>
      </c>
      <c r="AC116" s="14" t="s">
        <v>1412</v>
      </c>
      <c r="AD116" s="14" t="s">
        <v>1413</v>
      </c>
      <c r="AE116" s="14" t="s">
        <v>1414</v>
      </c>
      <c r="AF116" s="21" t="s">
        <v>1450</v>
      </c>
    </row>
    <row r="117" spans="1:32" x14ac:dyDescent="0.35">
      <c r="A117" s="10">
        <v>224</v>
      </c>
      <c r="B117" s="10" t="b">
        <v>1</v>
      </c>
      <c r="C117" s="10" t="b">
        <v>0</v>
      </c>
      <c r="D117" s="10">
        <v>6</v>
      </c>
      <c r="E117" s="10">
        <v>97</v>
      </c>
      <c r="F117" s="10">
        <v>1</v>
      </c>
      <c r="G117" s="10" t="b">
        <v>0</v>
      </c>
      <c r="H117" s="10">
        <v>108</v>
      </c>
      <c r="I117" s="10"/>
      <c r="J117" s="22">
        <v>103</v>
      </c>
      <c r="K117" s="98"/>
      <c r="L117" s="10" t="s">
        <v>1576</v>
      </c>
      <c r="M117" s="15">
        <v>6</v>
      </c>
      <c r="N117" s="20">
        <v>5</v>
      </c>
      <c r="O117" s="20">
        <v>11</v>
      </c>
      <c r="P117" s="15" t="s">
        <v>1394</v>
      </c>
      <c r="Q117" s="15" t="s">
        <v>1417</v>
      </c>
      <c r="R117" s="15" t="s">
        <v>1455</v>
      </c>
      <c r="S117" s="10">
        <v>1042050321</v>
      </c>
      <c r="T117" s="10" t="b">
        <v>1</v>
      </c>
      <c r="U117" s="14" t="s">
        <v>721</v>
      </c>
      <c r="V117" s="14" t="b">
        <v>1</v>
      </c>
      <c r="W117" s="14" t="b">
        <v>0</v>
      </c>
      <c r="X117" s="14" t="s">
        <v>1407</v>
      </c>
      <c r="Y117" s="14" t="s">
        <v>1408</v>
      </c>
      <c r="Z117" s="14" t="s">
        <v>1409</v>
      </c>
      <c r="AA117" s="14" t="s">
        <v>1410</v>
      </c>
      <c r="AB117" s="14" t="s">
        <v>1478</v>
      </c>
      <c r="AC117" s="14" t="s">
        <v>1475</v>
      </c>
      <c r="AD117" s="14" t="s">
        <v>1413</v>
      </c>
      <c r="AE117" s="14" t="s">
        <v>1414</v>
      </c>
      <c r="AF117" s="21" t="s">
        <v>1450</v>
      </c>
    </row>
    <row r="118" spans="1:32" s="11" customFormat="1" x14ac:dyDescent="0.35">
      <c r="A118" s="10">
        <v>66</v>
      </c>
      <c r="B118" s="10" t="b">
        <v>0</v>
      </c>
      <c r="C118" s="10" t="b">
        <v>0</v>
      </c>
      <c r="D118" s="10">
        <v>31</v>
      </c>
      <c r="E118" s="10">
        <v>72</v>
      </c>
      <c r="F118" s="10">
        <v>2</v>
      </c>
      <c r="G118" s="10" t="b">
        <v>0</v>
      </c>
      <c r="H118" s="10">
        <v>109</v>
      </c>
      <c r="I118" s="10"/>
      <c r="J118" s="22">
        <v>103</v>
      </c>
      <c r="K118" s="98"/>
      <c r="L118" s="10" t="s">
        <v>1349</v>
      </c>
      <c r="M118" s="15">
        <v>5</v>
      </c>
      <c r="N118" s="20">
        <v>13</v>
      </c>
      <c r="O118" s="20">
        <v>11</v>
      </c>
      <c r="P118" s="15" t="s">
        <v>1394</v>
      </c>
      <c r="Q118" s="15" t="s">
        <v>1395</v>
      </c>
      <c r="R118" s="15" t="s">
        <v>1396</v>
      </c>
      <c r="S118" s="10">
        <v>1332082116</v>
      </c>
      <c r="T118" s="10" t="b">
        <v>1</v>
      </c>
      <c r="U118" s="14" t="s">
        <v>713</v>
      </c>
      <c r="V118" s="14" t="b">
        <v>1</v>
      </c>
      <c r="W118" s="14" t="b">
        <v>0</v>
      </c>
      <c r="X118" s="14" t="s">
        <v>1397</v>
      </c>
      <c r="Y118" s="14" t="s">
        <v>1451</v>
      </c>
      <c r="Z118" s="14" t="s">
        <v>1446</v>
      </c>
      <c r="AA118" s="14" t="s">
        <v>1400</v>
      </c>
      <c r="AB118" s="14" t="s">
        <v>1527</v>
      </c>
      <c r="AC118" s="14" t="s">
        <v>1525</v>
      </c>
      <c r="AD118" s="14" t="s">
        <v>1453</v>
      </c>
      <c r="AE118" s="14" t="s">
        <v>1414</v>
      </c>
      <c r="AF118" s="21" t="s">
        <v>1456</v>
      </c>
    </row>
    <row r="119" spans="1:32" x14ac:dyDescent="0.35">
      <c r="A119" s="10">
        <v>246</v>
      </c>
      <c r="B119" s="10" t="b">
        <v>1</v>
      </c>
      <c r="C119" s="10" t="b">
        <v>0</v>
      </c>
      <c r="D119" s="10">
        <v>31</v>
      </c>
      <c r="E119" s="10">
        <v>79</v>
      </c>
      <c r="F119" s="10">
        <v>1</v>
      </c>
      <c r="G119" s="10" t="b">
        <v>1</v>
      </c>
      <c r="H119" s="10">
        <v>110</v>
      </c>
      <c r="I119" s="10"/>
      <c r="J119" s="22">
        <v>110</v>
      </c>
      <c r="K119" s="98"/>
      <c r="L119" s="10" t="s">
        <v>1330</v>
      </c>
      <c r="M119" s="15">
        <v>6</v>
      </c>
      <c r="N119" s="20">
        <v>9</v>
      </c>
      <c r="O119" s="20">
        <v>9</v>
      </c>
      <c r="P119" s="15" t="s">
        <v>1396</v>
      </c>
      <c r="Q119" s="15" t="s">
        <v>1417</v>
      </c>
      <c r="R119" s="15" t="s">
        <v>1406</v>
      </c>
      <c r="S119" s="10">
        <v>1718103410</v>
      </c>
      <c r="T119" s="10" t="b">
        <v>1</v>
      </c>
      <c r="U119" s="14" t="s">
        <v>697</v>
      </c>
      <c r="V119" s="14" t="b">
        <v>1</v>
      </c>
      <c r="W119" s="14" t="b">
        <v>1</v>
      </c>
      <c r="X119" s="14" t="s">
        <v>1407</v>
      </c>
      <c r="Y119" s="14" t="s">
        <v>1408</v>
      </c>
      <c r="Z119" s="14" t="s">
        <v>1474</v>
      </c>
      <c r="AA119" s="14" t="s">
        <v>1410</v>
      </c>
      <c r="AB119" s="14" t="s">
        <v>1411</v>
      </c>
      <c r="AC119" s="14" t="s">
        <v>1475</v>
      </c>
      <c r="AD119" s="14" t="s">
        <v>1413</v>
      </c>
      <c r="AE119" s="14" t="s">
        <v>1414</v>
      </c>
      <c r="AF119" s="21" t="s">
        <v>1450</v>
      </c>
    </row>
    <row r="120" spans="1:32" x14ac:dyDescent="0.35">
      <c r="A120" s="10">
        <v>149</v>
      </c>
      <c r="B120" s="10" t="b">
        <v>0</v>
      </c>
      <c r="C120" s="10" t="b">
        <v>0</v>
      </c>
      <c r="D120" s="10">
        <v>106</v>
      </c>
      <c r="E120" s="10">
        <v>4</v>
      </c>
      <c r="F120" s="10">
        <v>2</v>
      </c>
      <c r="G120" s="10" t="b">
        <v>1</v>
      </c>
      <c r="H120" s="10">
        <v>111</v>
      </c>
      <c r="I120" s="10"/>
      <c r="J120" s="22">
        <v>110</v>
      </c>
      <c r="K120" s="98"/>
      <c r="L120" s="10" t="s">
        <v>1577</v>
      </c>
      <c r="M120" s="15">
        <v>7</v>
      </c>
      <c r="N120" s="20">
        <v>17</v>
      </c>
      <c r="O120" s="20">
        <v>9</v>
      </c>
      <c r="P120" s="15" t="s">
        <v>1394</v>
      </c>
      <c r="Q120" s="15" t="s">
        <v>1395</v>
      </c>
      <c r="R120" s="15" t="s">
        <v>1396</v>
      </c>
      <c r="S120" s="10">
        <v>298563757</v>
      </c>
      <c r="T120" s="10" t="b">
        <v>1</v>
      </c>
      <c r="U120" s="14" t="s">
        <v>689</v>
      </c>
      <c r="V120" s="14" t="b">
        <v>1</v>
      </c>
      <c r="W120" s="14" t="b">
        <v>0</v>
      </c>
      <c r="X120" s="14" t="s">
        <v>1407</v>
      </c>
      <c r="Y120" s="14" t="s">
        <v>1408</v>
      </c>
      <c r="Z120" s="14" t="s">
        <v>1409</v>
      </c>
      <c r="AA120" s="14" t="s">
        <v>1410</v>
      </c>
      <c r="AB120" s="14" t="s">
        <v>1478</v>
      </c>
      <c r="AC120" s="14" t="s">
        <v>1412</v>
      </c>
      <c r="AD120" s="14" t="s">
        <v>1413</v>
      </c>
      <c r="AE120" s="14" t="s">
        <v>1414</v>
      </c>
      <c r="AF120" s="21" t="s">
        <v>1450</v>
      </c>
    </row>
    <row r="121" spans="1:32" x14ac:dyDescent="0.35">
      <c r="A121" s="10">
        <v>296</v>
      </c>
      <c r="B121" s="10" t="b">
        <v>0</v>
      </c>
      <c r="C121" s="10" t="b">
        <v>0</v>
      </c>
      <c r="D121" s="10">
        <v>31</v>
      </c>
      <c r="E121" s="10">
        <v>79</v>
      </c>
      <c r="F121" s="10">
        <v>3</v>
      </c>
      <c r="G121" s="10" t="b">
        <v>1</v>
      </c>
      <c r="H121" s="10">
        <v>112</v>
      </c>
      <c r="I121" s="10"/>
      <c r="J121" s="22">
        <v>110</v>
      </c>
      <c r="K121" s="98"/>
      <c r="L121" s="10" t="s">
        <v>1578</v>
      </c>
      <c r="M121" s="15">
        <v>5</v>
      </c>
      <c r="N121" s="20">
        <v>11</v>
      </c>
      <c r="O121" s="20">
        <v>9</v>
      </c>
      <c r="P121" s="15" t="s">
        <v>1396</v>
      </c>
      <c r="Q121" s="15" t="s">
        <v>1395</v>
      </c>
      <c r="R121" s="15" t="s">
        <v>1396</v>
      </c>
      <c r="S121" s="10">
        <v>524883419</v>
      </c>
      <c r="T121" s="10" t="b">
        <v>1</v>
      </c>
      <c r="U121" s="14" t="s">
        <v>713</v>
      </c>
      <c r="V121" s="14" t="b">
        <v>0</v>
      </c>
      <c r="W121" s="14" t="b">
        <v>0</v>
      </c>
      <c r="X121" s="14" t="s">
        <v>1461</v>
      </c>
      <c r="Y121" s="14" t="s">
        <v>1416</v>
      </c>
      <c r="Z121" s="14" t="s">
        <v>1409</v>
      </c>
      <c r="AA121" s="14" t="s">
        <v>1410</v>
      </c>
      <c r="AB121" s="14" t="s">
        <v>1478</v>
      </c>
      <c r="AC121" s="14" t="s">
        <v>1412</v>
      </c>
      <c r="AD121" s="14" t="s">
        <v>1413</v>
      </c>
      <c r="AE121" s="14" t="s">
        <v>1414</v>
      </c>
      <c r="AF121" s="21" t="s">
        <v>1450</v>
      </c>
    </row>
    <row r="122" spans="1:32" x14ac:dyDescent="0.35">
      <c r="A122" s="10">
        <v>247</v>
      </c>
      <c r="B122" s="10" t="b">
        <v>1</v>
      </c>
      <c r="C122" s="10" t="b">
        <v>0</v>
      </c>
      <c r="D122" s="10">
        <v>106</v>
      </c>
      <c r="E122" s="10">
        <v>7</v>
      </c>
      <c r="F122" s="10">
        <v>1</v>
      </c>
      <c r="G122" s="10" t="b">
        <v>0</v>
      </c>
      <c r="H122" s="10">
        <v>113</v>
      </c>
      <c r="I122" s="10"/>
      <c r="J122" s="22">
        <v>113</v>
      </c>
      <c r="K122" s="98"/>
      <c r="L122" s="10" t="s">
        <v>1579</v>
      </c>
      <c r="M122" s="15">
        <v>6</v>
      </c>
      <c r="N122" s="20">
        <v>11</v>
      </c>
      <c r="O122" s="20">
        <v>7</v>
      </c>
      <c r="P122" s="15" t="s">
        <v>1396</v>
      </c>
      <c r="Q122" s="15" t="s">
        <v>1417</v>
      </c>
      <c r="R122" s="15" t="s">
        <v>1406</v>
      </c>
      <c r="S122" s="10">
        <v>1522676252</v>
      </c>
      <c r="T122" s="10" t="b">
        <v>1</v>
      </c>
      <c r="U122" s="14" t="s">
        <v>709</v>
      </c>
      <c r="V122" s="14" t="b">
        <v>1</v>
      </c>
      <c r="W122" s="14" t="b">
        <v>1</v>
      </c>
      <c r="X122" s="14" t="s">
        <v>1407</v>
      </c>
      <c r="Y122" s="14" t="s">
        <v>1416</v>
      </c>
      <c r="Z122" s="14" t="s">
        <v>1409</v>
      </c>
      <c r="AA122" s="14" t="s">
        <v>1410</v>
      </c>
      <c r="AB122" s="14" t="s">
        <v>1411</v>
      </c>
      <c r="AC122" s="14" t="s">
        <v>1475</v>
      </c>
      <c r="AD122" s="14" t="s">
        <v>1413</v>
      </c>
      <c r="AE122" s="14" t="s">
        <v>1414</v>
      </c>
      <c r="AF122" s="21" t="s">
        <v>1450</v>
      </c>
    </row>
    <row r="123" spans="1:32" x14ac:dyDescent="0.35">
      <c r="A123" s="10">
        <v>191</v>
      </c>
      <c r="B123" s="10" t="b">
        <v>1</v>
      </c>
      <c r="C123" s="10" t="b">
        <v>0</v>
      </c>
      <c r="D123" s="10">
        <v>106</v>
      </c>
      <c r="E123" s="10">
        <v>7</v>
      </c>
      <c r="F123" s="10">
        <v>2</v>
      </c>
      <c r="G123" s="10" t="b">
        <v>0</v>
      </c>
      <c r="H123" s="10">
        <v>114</v>
      </c>
      <c r="I123" s="10"/>
      <c r="J123" s="22">
        <v>113</v>
      </c>
      <c r="K123" s="98"/>
      <c r="L123" s="10" t="s">
        <v>1580</v>
      </c>
      <c r="M123" s="15">
        <v>6</v>
      </c>
      <c r="N123" s="20">
        <v>11</v>
      </c>
      <c r="O123" s="20">
        <v>7</v>
      </c>
      <c r="P123" s="15" t="s">
        <v>1396</v>
      </c>
      <c r="Q123" s="15" t="s">
        <v>1395</v>
      </c>
      <c r="R123" s="15" t="s">
        <v>1406</v>
      </c>
      <c r="S123" s="10">
        <v>1365499572</v>
      </c>
      <c r="T123" s="10" t="b">
        <v>0</v>
      </c>
      <c r="U123" s="14" t="s">
        <v>685</v>
      </c>
      <c r="V123" s="14" t="b">
        <v>1</v>
      </c>
      <c r="W123" s="14" t="b">
        <v>1</v>
      </c>
      <c r="X123" s="14" t="s">
        <v>1407</v>
      </c>
      <c r="Y123" s="14" t="s">
        <v>1416</v>
      </c>
      <c r="Z123" s="14" t="s">
        <v>1409</v>
      </c>
      <c r="AA123" s="14" t="s">
        <v>1410</v>
      </c>
      <c r="AB123" s="14" t="s">
        <v>1411</v>
      </c>
      <c r="AC123" s="14" t="s">
        <v>1475</v>
      </c>
      <c r="AD123" s="14" t="s">
        <v>1413</v>
      </c>
      <c r="AE123" s="14" t="s">
        <v>1414</v>
      </c>
      <c r="AF123" s="21" t="s">
        <v>1450</v>
      </c>
    </row>
    <row r="124" spans="1:32" x14ac:dyDescent="0.35">
      <c r="A124" s="10">
        <v>109</v>
      </c>
      <c r="B124" s="10" t="b">
        <v>0</v>
      </c>
      <c r="C124" s="10" t="b">
        <v>0</v>
      </c>
      <c r="D124" s="10">
        <v>106</v>
      </c>
      <c r="E124" s="10">
        <v>7</v>
      </c>
      <c r="F124" s="10">
        <v>3</v>
      </c>
      <c r="G124" s="10" t="b">
        <v>0</v>
      </c>
      <c r="H124" s="10">
        <v>115</v>
      </c>
      <c r="I124" s="10"/>
      <c r="J124" s="22">
        <v>113</v>
      </c>
      <c r="K124" s="98"/>
      <c r="L124" s="10" t="s">
        <v>1581</v>
      </c>
      <c r="M124" s="15">
        <v>6</v>
      </c>
      <c r="N124" s="20">
        <v>11</v>
      </c>
      <c r="O124" s="20">
        <v>7</v>
      </c>
      <c r="P124" s="15" t="s">
        <v>1394</v>
      </c>
      <c r="Q124" s="15" t="s">
        <v>1417</v>
      </c>
      <c r="R124" s="15" t="s">
        <v>1396</v>
      </c>
      <c r="S124" s="10">
        <v>978961959</v>
      </c>
      <c r="T124" s="10" t="b">
        <v>1</v>
      </c>
      <c r="U124" s="14" t="s">
        <v>697</v>
      </c>
      <c r="V124" s="14" t="b">
        <v>1</v>
      </c>
      <c r="W124" s="14" t="b">
        <v>1</v>
      </c>
      <c r="X124" s="14" t="s">
        <v>1407</v>
      </c>
      <c r="Y124" s="14" t="s">
        <v>1416</v>
      </c>
      <c r="Z124" s="14" t="s">
        <v>1409</v>
      </c>
      <c r="AA124" s="14" t="s">
        <v>1410</v>
      </c>
      <c r="AB124" s="14" t="s">
        <v>1411</v>
      </c>
      <c r="AC124" s="14" t="s">
        <v>1475</v>
      </c>
      <c r="AD124" s="14" t="s">
        <v>1413</v>
      </c>
      <c r="AE124" s="14" t="s">
        <v>1414</v>
      </c>
      <c r="AF124" s="21" t="s">
        <v>1450</v>
      </c>
    </row>
    <row r="125" spans="1:32" x14ac:dyDescent="0.35">
      <c r="A125" s="10">
        <v>189</v>
      </c>
      <c r="B125" s="10" t="b">
        <v>1</v>
      </c>
      <c r="C125" s="10" t="b">
        <v>0</v>
      </c>
      <c r="D125" s="10">
        <v>31</v>
      </c>
      <c r="E125" s="10">
        <v>82</v>
      </c>
      <c r="F125" s="10">
        <v>4</v>
      </c>
      <c r="G125" s="10" t="b">
        <v>0</v>
      </c>
      <c r="H125" s="10">
        <v>116</v>
      </c>
      <c r="I125" s="10"/>
      <c r="J125" s="22">
        <v>113</v>
      </c>
      <c r="K125" s="98"/>
      <c r="L125" s="10" t="s">
        <v>1582</v>
      </c>
      <c r="M125" s="15">
        <v>6</v>
      </c>
      <c r="N125" s="20">
        <v>9</v>
      </c>
      <c r="O125" s="20">
        <v>7</v>
      </c>
      <c r="P125" s="15" t="s">
        <v>1394</v>
      </c>
      <c r="Q125" s="15" t="s">
        <v>1417</v>
      </c>
      <c r="R125" s="15" t="s">
        <v>1406</v>
      </c>
      <c r="S125" s="10">
        <v>1431186102</v>
      </c>
      <c r="T125" s="10" t="b">
        <v>1</v>
      </c>
      <c r="U125" s="14" t="s">
        <v>701</v>
      </c>
      <c r="V125" s="14" t="b">
        <v>1</v>
      </c>
      <c r="W125" s="14" t="b">
        <v>0</v>
      </c>
      <c r="X125" s="14" t="s">
        <v>1407</v>
      </c>
      <c r="Y125" s="14" t="s">
        <v>1416</v>
      </c>
      <c r="Z125" s="14" t="s">
        <v>1409</v>
      </c>
      <c r="AA125" s="14" t="s">
        <v>1410</v>
      </c>
      <c r="AB125" s="14" t="s">
        <v>1411</v>
      </c>
      <c r="AC125" s="14" t="s">
        <v>1412</v>
      </c>
      <c r="AD125" s="14" t="s">
        <v>1534</v>
      </c>
      <c r="AE125" s="14" t="s">
        <v>1414</v>
      </c>
      <c r="AF125" s="21" t="s">
        <v>1450</v>
      </c>
    </row>
    <row r="126" spans="1:32" s="11" customFormat="1" x14ac:dyDescent="0.35">
      <c r="A126" s="10">
        <v>174</v>
      </c>
      <c r="B126" s="10" t="b">
        <v>1</v>
      </c>
      <c r="C126" s="10" t="b">
        <v>0</v>
      </c>
      <c r="D126" s="10">
        <v>154</v>
      </c>
      <c r="E126" s="10">
        <v>-41</v>
      </c>
      <c r="F126" s="10">
        <v>5</v>
      </c>
      <c r="G126" s="10" t="b">
        <v>0</v>
      </c>
      <c r="H126" s="10">
        <v>117</v>
      </c>
      <c r="I126" s="10"/>
      <c r="J126" s="22">
        <v>113</v>
      </c>
      <c r="K126" s="98"/>
      <c r="L126" s="10" t="s">
        <v>1583</v>
      </c>
      <c r="M126" s="15">
        <v>5</v>
      </c>
      <c r="N126" s="20">
        <v>17</v>
      </c>
      <c r="O126" s="20">
        <v>7</v>
      </c>
      <c r="P126" s="15" t="s">
        <v>1394</v>
      </c>
      <c r="Q126" s="15" t="s">
        <v>1395</v>
      </c>
      <c r="R126" s="15" t="s">
        <v>1406</v>
      </c>
      <c r="S126" s="10">
        <v>1068682430</v>
      </c>
      <c r="T126" s="10" t="b">
        <v>1</v>
      </c>
      <c r="U126" s="14" t="s">
        <v>713</v>
      </c>
      <c r="V126" s="14" t="b">
        <v>1</v>
      </c>
      <c r="W126" s="14" t="b">
        <v>0</v>
      </c>
      <c r="X126" s="14" t="s">
        <v>1397</v>
      </c>
      <c r="Y126" s="14" t="s">
        <v>1465</v>
      </c>
      <c r="Z126" s="14" t="s">
        <v>1457</v>
      </c>
      <c r="AA126" s="14" t="s">
        <v>1425</v>
      </c>
      <c r="AB126" s="14" t="s">
        <v>1527</v>
      </c>
      <c r="AC126" s="14" t="s">
        <v>1584</v>
      </c>
      <c r="AD126" s="14" t="s">
        <v>1426</v>
      </c>
      <c r="AE126" s="14" t="s">
        <v>1422</v>
      </c>
      <c r="AF126" s="21" t="s">
        <v>1444</v>
      </c>
    </row>
    <row r="127" spans="1:32" s="11" customFormat="1" x14ac:dyDescent="0.35">
      <c r="A127" s="10">
        <v>309</v>
      </c>
      <c r="B127" s="10" t="b">
        <v>0</v>
      </c>
      <c r="C127" s="10" t="b">
        <v>0</v>
      </c>
      <c r="D127" s="10">
        <v>6</v>
      </c>
      <c r="E127" s="10">
        <v>107</v>
      </c>
      <c r="F127" s="10">
        <v>1</v>
      </c>
      <c r="G127" s="10" t="b">
        <v>1</v>
      </c>
      <c r="H127" s="10">
        <v>118</v>
      </c>
      <c r="I127" s="10"/>
      <c r="J127" s="22">
        <v>113</v>
      </c>
      <c r="K127" s="98"/>
      <c r="L127" s="10" t="s">
        <v>1585</v>
      </c>
      <c r="M127" s="15">
        <v>5</v>
      </c>
      <c r="N127" s="20">
        <v>1</v>
      </c>
      <c r="O127" s="20">
        <v>7</v>
      </c>
      <c r="P127" s="15" t="s">
        <v>1394</v>
      </c>
      <c r="Q127" s="15" t="s">
        <v>1417</v>
      </c>
      <c r="R127" s="15" t="s">
        <v>1406</v>
      </c>
      <c r="S127" s="10">
        <v>1792467280</v>
      </c>
      <c r="T127" s="10" t="b">
        <v>0</v>
      </c>
      <c r="U127" s="14" t="s">
        <v>721</v>
      </c>
      <c r="V127" s="14" t="b">
        <v>1</v>
      </c>
      <c r="W127" s="14" t="b">
        <v>0</v>
      </c>
      <c r="X127" s="14" t="s">
        <v>1407</v>
      </c>
      <c r="Y127" s="14" t="s">
        <v>1416</v>
      </c>
      <c r="Z127" s="14" t="s">
        <v>1409</v>
      </c>
      <c r="AA127" s="14" t="s">
        <v>1410</v>
      </c>
      <c r="AB127" s="14" t="s">
        <v>1478</v>
      </c>
      <c r="AC127" s="14" t="s">
        <v>1475</v>
      </c>
      <c r="AD127" s="14" t="s">
        <v>1413</v>
      </c>
      <c r="AE127" s="14" t="s">
        <v>1414</v>
      </c>
      <c r="AF127" s="21" t="s">
        <v>1450</v>
      </c>
    </row>
    <row r="128" spans="1:32" x14ac:dyDescent="0.35">
      <c r="A128" s="10">
        <v>245</v>
      </c>
      <c r="B128" s="10" t="b">
        <v>0</v>
      </c>
      <c r="C128" s="10" t="b">
        <v>0</v>
      </c>
      <c r="D128" s="10">
        <v>106</v>
      </c>
      <c r="E128" s="10">
        <v>7</v>
      </c>
      <c r="F128" s="10">
        <v>2</v>
      </c>
      <c r="G128" s="10" t="b">
        <v>1</v>
      </c>
      <c r="H128" s="10">
        <v>119</v>
      </c>
      <c r="I128" s="10"/>
      <c r="J128" s="22">
        <v>113</v>
      </c>
      <c r="K128" s="98"/>
      <c r="L128" s="10" t="s">
        <v>1586</v>
      </c>
      <c r="M128" s="15">
        <v>6</v>
      </c>
      <c r="N128" s="20">
        <v>11</v>
      </c>
      <c r="O128" s="20">
        <v>7</v>
      </c>
      <c r="P128" s="15" t="s">
        <v>1396</v>
      </c>
      <c r="Q128" s="15" t="s">
        <v>1417</v>
      </c>
      <c r="R128" s="15" t="s">
        <v>1406</v>
      </c>
      <c r="S128" s="10">
        <v>1780208911</v>
      </c>
      <c r="T128" s="10" t="b">
        <v>1</v>
      </c>
      <c r="U128" s="14" t="s">
        <v>705</v>
      </c>
      <c r="V128" s="14" t="b">
        <v>1</v>
      </c>
      <c r="W128" s="14" t="b">
        <v>1</v>
      </c>
      <c r="X128" s="14" t="s">
        <v>1407</v>
      </c>
      <c r="Y128" s="14" t="s">
        <v>1416</v>
      </c>
      <c r="Z128" s="14" t="s">
        <v>1409</v>
      </c>
      <c r="AA128" s="14" t="s">
        <v>1410</v>
      </c>
      <c r="AB128" s="14" t="s">
        <v>1411</v>
      </c>
      <c r="AC128" s="14" t="s">
        <v>1475</v>
      </c>
      <c r="AD128" s="14" t="s">
        <v>1413</v>
      </c>
      <c r="AE128" s="14" t="s">
        <v>1414</v>
      </c>
      <c r="AF128" s="21" t="s">
        <v>1450</v>
      </c>
    </row>
    <row r="129" spans="1:32" x14ac:dyDescent="0.35">
      <c r="A129" s="10">
        <v>187</v>
      </c>
      <c r="B129" s="10" t="b">
        <v>0</v>
      </c>
      <c r="C129" s="10" t="b">
        <v>0</v>
      </c>
      <c r="D129" s="10">
        <v>154</v>
      </c>
      <c r="E129" s="10">
        <v>-41</v>
      </c>
      <c r="F129" s="10">
        <v>3</v>
      </c>
      <c r="G129" s="10" t="b">
        <v>1</v>
      </c>
      <c r="H129" s="10">
        <v>120</v>
      </c>
      <c r="I129" s="10"/>
      <c r="J129" s="22">
        <v>113</v>
      </c>
      <c r="K129" s="98"/>
      <c r="L129" s="10" t="s">
        <v>1587</v>
      </c>
      <c r="M129" s="15">
        <v>6</v>
      </c>
      <c r="N129" s="20">
        <v>17</v>
      </c>
      <c r="O129" s="20">
        <v>7</v>
      </c>
      <c r="P129" s="15" t="s">
        <v>1396</v>
      </c>
      <c r="Q129" s="15" t="s">
        <v>1417</v>
      </c>
      <c r="R129" s="15" t="s">
        <v>1406</v>
      </c>
      <c r="S129" s="10">
        <v>612780951</v>
      </c>
      <c r="T129" s="10" t="b">
        <v>1</v>
      </c>
      <c r="U129" s="14" t="s">
        <v>732</v>
      </c>
      <c r="V129" s="14" t="b">
        <v>1</v>
      </c>
      <c r="W129" s="14" t="b">
        <v>1</v>
      </c>
      <c r="X129" s="14" t="s">
        <v>1407</v>
      </c>
      <c r="Y129" s="14" t="s">
        <v>1416</v>
      </c>
      <c r="Z129" s="14" t="s">
        <v>1474</v>
      </c>
      <c r="AA129" s="14" t="s">
        <v>1410</v>
      </c>
      <c r="AB129" s="14" t="s">
        <v>1411</v>
      </c>
      <c r="AC129" s="14" t="s">
        <v>1412</v>
      </c>
      <c r="AD129" s="14" t="s">
        <v>1413</v>
      </c>
      <c r="AE129" s="14" t="s">
        <v>1414</v>
      </c>
      <c r="AF129" s="21" t="s">
        <v>1450</v>
      </c>
    </row>
    <row r="130" spans="1:32" x14ac:dyDescent="0.35">
      <c r="A130" s="10">
        <v>300</v>
      </c>
      <c r="B130" s="10" t="b">
        <v>0</v>
      </c>
      <c r="C130" s="10" t="b">
        <v>0</v>
      </c>
      <c r="D130" s="10">
        <v>106</v>
      </c>
      <c r="E130" s="10">
        <v>7</v>
      </c>
      <c r="F130" s="10">
        <v>4</v>
      </c>
      <c r="G130" s="10" t="b">
        <v>1</v>
      </c>
      <c r="H130" s="10">
        <v>121</v>
      </c>
      <c r="I130" s="10"/>
      <c r="J130" s="22">
        <v>113</v>
      </c>
      <c r="K130" s="98"/>
      <c r="L130" s="10" t="s">
        <v>1588</v>
      </c>
      <c r="M130" s="15">
        <v>5</v>
      </c>
      <c r="N130" s="20">
        <v>13</v>
      </c>
      <c r="O130" s="20">
        <v>7</v>
      </c>
      <c r="P130" s="15" t="s">
        <v>1396</v>
      </c>
      <c r="Q130" s="15" t="s">
        <v>1417</v>
      </c>
      <c r="R130" s="15" t="s">
        <v>1396</v>
      </c>
      <c r="S130" s="10">
        <v>1952695653</v>
      </c>
      <c r="T130" s="10" t="b">
        <v>1</v>
      </c>
      <c r="U130" s="14" t="s">
        <v>721</v>
      </c>
      <c r="V130" s="14" t="b">
        <v>1</v>
      </c>
      <c r="W130" s="14" t="b">
        <v>0</v>
      </c>
      <c r="X130" s="14" t="s">
        <v>1437</v>
      </c>
      <c r="Y130" s="14" t="s">
        <v>1424</v>
      </c>
      <c r="Z130" s="14" t="s">
        <v>1589</v>
      </c>
      <c r="AA130" s="14" t="s">
        <v>1590</v>
      </c>
      <c r="AB130" s="14" t="s">
        <v>1401</v>
      </c>
      <c r="AC130" s="14" t="s">
        <v>1525</v>
      </c>
      <c r="AD130" s="14" t="s">
        <v>1403</v>
      </c>
      <c r="AE130" s="14" t="s">
        <v>1435</v>
      </c>
      <c r="AF130" s="21" t="s">
        <v>1539</v>
      </c>
    </row>
    <row r="131" spans="1:32" x14ac:dyDescent="0.35">
      <c r="A131" s="10">
        <v>116</v>
      </c>
      <c r="B131" s="10" t="b">
        <v>0</v>
      </c>
      <c r="C131" s="10" t="b">
        <v>1</v>
      </c>
      <c r="D131" s="10">
        <v>31</v>
      </c>
      <c r="E131" s="10">
        <v>82</v>
      </c>
      <c r="F131" s="10">
        <v>5</v>
      </c>
      <c r="G131" s="10" t="b">
        <v>1</v>
      </c>
      <c r="H131" s="10">
        <v>122</v>
      </c>
      <c r="I131" s="10"/>
      <c r="J131" s="22">
        <v>113</v>
      </c>
      <c r="K131" s="98"/>
      <c r="L131" s="10" t="s">
        <v>1591</v>
      </c>
      <c r="M131" s="15">
        <v>6</v>
      </c>
      <c r="N131" s="20">
        <v>9</v>
      </c>
      <c r="O131" s="20">
        <v>7</v>
      </c>
      <c r="P131" s="15" t="s">
        <v>1394</v>
      </c>
      <c r="Q131" s="15" t="s">
        <v>1395</v>
      </c>
      <c r="R131" s="15" t="s">
        <v>1406</v>
      </c>
      <c r="S131" s="10">
        <v>596232577</v>
      </c>
      <c r="T131" s="10" t="b">
        <v>1</v>
      </c>
      <c r="U131" s="14" t="s">
        <v>697</v>
      </c>
      <c r="V131" s="14" t="b">
        <v>1</v>
      </c>
      <c r="W131" s="14" t="b">
        <v>1</v>
      </c>
      <c r="X131" s="14" t="s">
        <v>1407</v>
      </c>
      <c r="Y131" s="14" t="s">
        <v>1416</v>
      </c>
      <c r="Z131" s="14" t="s">
        <v>1409</v>
      </c>
      <c r="AA131" s="14" t="s">
        <v>1410</v>
      </c>
      <c r="AB131" s="14" t="s">
        <v>1411</v>
      </c>
      <c r="AC131" s="14" t="s">
        <v>1412</v>
      </c>
      <c r="AD131" s="14" t="s">
        <v>1534</v>
      </c>
      <c r="AE131" s="14" t="s">
        <v>1414</v>
      </c>
      <c r="AF131" s="21" t="s">
        <v>1450</v>
      </c>
    </row>
    <row r="132" spans="1:32" s="11" customFormat="1" x14ac:dyDescent="0.35">
      <c r="A132" s="10">
        <v>307</v>
      </c>
      <c r="B132" s="10" t="b">
        <v>0</v>
      </c>
      <c r="C132" s="10" t="b">
        <v>0</v>
      </c>
      <c r="D132" s="10">
        <v>31</v>
      </c>
      <c r="E132" s="10">
        <v>82</v>
      </c>
      <c r="F132" s="10">
        <v>1</v>
      </c>
      <c r="G132" s="10" t="b">
        <v>0</v>
      </c>
      <c r="H132" s="10">
        <v>123</v>
      </c>
      <c r="I132" s="10"/>
      <c r="J132" s="22">
        <v>113</v>
      </c>
      <c r="K132" s="98"/>
      <c r="L132" s="10" t="s">
        <v>1592</v>
      </c>
      <c r="M132" s="15">
        <v>5</v>
      </c>
      <c r="N132" s="20">
        <v>9</v>
      </c>
      <c r="O132" s="20">
        <v>7</v>
      </c>
      <c r="P132" s="15" t="s">
        <v>1394</v>
      </c>
      <c r="Q132" s="15" t="s">
        <v>1395</v>
      </c>
      <c r="R132" s="15" t="s">
        <v>1396</v>
      </c>
      <c r="S132" s="10">
        <v>2034003862</v>
      </c>
      <c r="T132" s="10" t="b">
        <v>1</v>
      </c>
      <c r="U132" s="14" t="s">
        <v>701</v>
      </c>
      <c r="V132" s="14" t="b">
        <v>1</v>
      </c>
      <c r="W132" s="14" t="b">
        <v>0</v>
      </c>
      <c r="X132" s="14" t="s">
        <v>1407</v>
      </c>
      <c r="Y132" s="14" t="s">
        <v>1416</v>
      </c>
      <c r="Z132" s="14" t="s">
        <v>1474</v>
      </c>
      <c r="AA132" s="14" t="s">
        <v>1410</v>
      </c>
      <c r="AB132" s="14" t="s">
        <v>1411</v>
      </c>
      <c r="AC132" s="14" t="s">
        <v>1475</v>
      </c>
      <c r="AD132" s="14" t="s">
        <v>1534</v>
      </c>
      <c r="AE132" s="14" t="s">
        <v>1414</v>
      </c>
      <c r="AF132" s="21" t="s">
        <v>1415</v>
      </c>
    </row>
    <row r="133" spans="1:32" x14ac:dyDescent="0.35">
      <c r="A133" s="10">
        <v>310</v>
      </c>
      <c r="B133" s="10" t="b">
        <v>0</v>
      </c>
      <c r="C133" s="10" t="b">
        <v>0</v>
      </c>
      <c r="D133" s="10">
        <v>106</v>
      </c>
      <c r="E133" s="10">
        <v>18</v>
      </c>
      <c r="F133" s="10">
        <v>1</v>
      </c>
      <c r="G133" s="10" t="b">
        <v>1</v>
      </c>
      <c r="H133" s="10">
        <v>124</v>
      </c>
      <c r="I133" s="10"/>
      <c r="J133" s="22">
        <v>124</v>
      </c>
      <c r="K133" s="98"/>
      <c r="L133" s="10" t="s">
        <v>1593</v>
      </c>
      <c r="M133" s="15">
        <v>6</v>
      </c>
      <c r="N133" s="20">
        <v>9</v>
      </c>
      <c r="O133" s="20">
        <v>5</v>
      </c>
      <c r="P133" s="15" t="s">
        <v>1394</v>
      </c>
      <c r="Q133" s="15" t="s">
        <v>1395</v>
      </c>
      <c r="R133" s="15" t="s">
        <v>1396</v>
      </c>
      <c r="S133" s="10">
        <v>1228319652</v>
      </c>
      <c r="T133" s="10" t="b">
        <v>1</v>
      </c>
      <c r="U133" s="14" t="s">
        <v>705</v>
      </c>
      <c r="V133" s="14" t="b">
        <v>1</v>
      </c>
      <c r="W133" s="14" t="b">
        <v>1</v>
      </c>
      <c r="X133" s="14" t="s">
        <v>1407</v>
      </c>
      <c r="Y133" s="14" t="s">
        <v>1416</v>
      </c>
      <c r="Z133" s="14" t="s">
        <v>1409</v>
      </c>
      <c r="AA133" s="14" t="s">
        <v>1410</v>
      </c>
      <c r="AB133" s="14" t="s">
        <v>1411</v>
      </c>
      <c r="AC133" s="14" t="s">
        <v>1412</v>
      </c>
      <c r="AD133" s="14" t="s">
        <v>1534</v>
      </c>
      <c r="AE133" s="14" t="s">
        <v>1414</v>
      </c>
      <c r="AF133" s="21" t="s">
        <v>1450</v>
      </c>
    </row>
    <row r="134" spans="1:32" s="11" customFormat="1" x14ac:dyDescent="0.35">
      <c r="A134" s="10">
        <v>306</v>
      </c>
      <c r="B134" s="10" t="b">
        <v>0</v>
      </c>
      <c r="C134" s="10" t="b">
        <v>0</v>
      </c>
      <c r="D134" s="10">
        <v>154</v>
      </c>
      <c r="E134" s="10">
        <v>-30</v>
      </c>
      <c r="F134" s="10">
        <v>2</v>
      </c>
      <c r="G134" s="10" t="b">
        <v>1</v>
      </c>
      <c r="H134" s="10">
        <v>125</v>
      </c>
      <c r="I134" s="10"/>
      <c r="J134" s="22">
        <v>124</v>
      </c>
      <c r="K134" s="98"/>
      <c r="L134" s="10" t="s">
        <v>1594</v>
      </c>
      <c r="M134" s="15">
        <v>6</v>
      </c>
      <c r="N134" s="20">
        <v>15</v>
      </c>
      <c r="O134" s="20">
        <v>5</v>
      </c>
      <c r="P134" s="15" t="s">
        <v>1396</v>
      </c>
      <c r="Q134" s="15" t="s">
        <v>1417</v>
      </c>
      <c r="R134" s="15" t="s">
        <v>1396</v>
      </c>
      <c r="S134" s="10">
        <v>864562585</v>
      </c>
      <c r="T134" s="10" t="b">
        <v>1</v>
      </c>
      <c r="U134" s="14" t="s">
        <v>701</v>
      </c>
      <c r="V134" s="14" t="b">
        <v>1</v>
      </c>
      <c r="W134" s="14" t="b">
        <v>0</v>
      </c>
      <c r="X134" s="14" t="s">
        <v>1407</v>
      </c>
      <c r="Y134" s="14" t="s">
        <v>1416</v>
      </c>
      <c r="Z134" s="14" t="s">
        <v>1409</v>
      </c>
      <c r="AA134" s="14" t="s">
        <v>1410</v>
      </c>
      <c r="AB134" s="14" t="s">
        <v>1411</v>
      </c>
      <c r="AC134" s="14" t="s">
        <v>1475</v>
      </c>
      <c r="AD134" s="14" t="s">
        <v>1534</v>
      </c>
      <c r="AE134" s="14" t="s">
        <v>1414</v>
      </c>
      <c r="AF134" s="21" t="s">
        <v>1415</v>
      </c>
    </row>
    <row r="135" spans="1:32" x14ac:dyDescent="0.35">
      <c r="A135" s="10">
        <v>301</v>
      </c>
      <c r="B135" s="10" t="b">
        <v>1</v>
      </c>
      <c r="C135" s="10" t="b">
        <v>0</v>
      </c>
      <c r="D135" s="10">
        <v>31</v>
      </c>
      <c r="E135" s="10">
        <v>93</v>
      </c>
      <c r="F135" s="10">
        <v>3</v>
      </c>
      <c r="G135" s="10" t="b">
        <v>1</v>
      </c>
      <c r="H135" s="10">
        <v>126</v>
      </c>
      <c r="I135" s="10"/>
      <c r="J135" s="22">
        <v>124</v>
      </c>
      <c r="K135" s="98"/>
      <c r="L135" s="10" t="s">
        <v>1595</v>
      </c>
      <c r="M135" s="15">
        <v>6</v>
      </c>
      <c r="N135" s="20">
        <v>9</v>
      </c>
      <c r="O135" s="20">
        <v>5</v>
      </c>
      <c r="P135" s="15" t="s">
        <v>1396</v>
      </c>
      <c r="Q135" s="15" t="s">
        <v>1417</v>
      </c>
      <c r="R135" s="15" t="s">
        <v>1396</v>
      </c>
      <c r="S135" s="10">
        <v>1245116811</v>
      </c>
      <c r="T135" s="10" t="b">
        <v>1</v>
      </c>
      <c r="U135" s="14" t="s">
        <v>705</v>
      </c>
      <c r="V135" s="14" t="b">
        <v>1</v>
      </c>
      <c r="W135" s="14" t="b">
        <v>1</v>
      </c>
      <c r="X135" s="14" t="s">
        <v>1407</v>
      </c>
      <c r="Y135" s="14" t="s">
        <v>1416</v>
      </c>
      <c r="Z135" s="14" t="s">
        <v>1409</v>
      </c>
      <c r="AA135" s="14" t="s">
        <v>1410</v>
      </c>
      <c r="AB135" s="14" t="s">
        <v>1411</v>
      </c>
      <c r="AC135" s="14" t="s">
        <v>1412</v>
      </c>
      <c r="AD135" s="14" t="s">
        <v>1534</v>
      </c>
      <c r="AE135" s="14" t="s">
        <v>1414</v>
      </c>
      <c r="AF135" s="21" t="s">
        <v>1450</v>
      </c>
    </row>
    <row r="136" spans="1:32" s="11" customFormat="1" x14ac:dyDescent="0.35">
      <c r="A136" s="10">
        <v>77</v>
      </c>
      <c r="B136" s="10" t="b">
        <v>0</v>
      </c>
      <c r="C136" s="10" t="b">
        <v>0</v>
      </c>
      <c r="D136" s="10">
        <v>154</v>
      </c>
      <c r="E136" s="10">
        <v>-30</v>
      </c>
      <c r="F136" s="10">
        <v>4</v>
      </c>
      <c r="G136" s="10" t="b">
        <v>1</v>
      </c>
      <c r="H136" s="10">
        <v>127</v>
      </c>
      <c r="I136" s="10"/>
      <c r="J136" s="22">
        <v>124</v>
      </c>
      <c r="K136" s="98"/>
      <c r="L136" s="10" t="s">
        <v>1596</v>
      </c>
      <c r="M136" s="15">
        <v>6</v>
      </c>
      <c r="N136" s="20">
        <v>15</v>
      </c>
      <c r="O136" s="20">
        <v>5</v>
      </c>
      <c r="P136" s="15" t="s">
        <v>1396</v>
      </c>
      <c r="Q136" s="15" t="s">
        <v>1395</v>
      </c>
      <c r="R136" s="15" t="s">
        <v>1455</v>
      </c>
      <c r="S136" s="10">
        <v>1972703629</v>
      </c>
      <c r="T136" s="10" t="b">
        <v>1</v>
      </c>
      <c r="U136" s="14" t="s">
        <v>701</v>
      </c>
      <c r="V136" s="14" t="b">
        <v>1</v>
      </c>
      <c r="W136" s="14" t="b">
        <v>0</v>
      </c>
      <c r="X136" s="14" t="s">
        <v>1407</v>
      </c>
      <c r="Y136" s="14" t="s">
        <v>1416</v>
      </c>
      <c r="Z136" s="14" t="s">
        <v>1409</v>
      </c>
      <c r="AA136" s="14" t="s">
        <v>1565</v>
      </c>
      <c r="AB136" s="14" t="s">
        <v>1411</v>
      </c>
      <c r="AC136" s="14" t="s">
        <v>1412</v>
      </c>
      <c r="AD136" s="14" t="s">
        <v>1413</v>
      </c>
      <c r="AE136" s="14" t="s">
        <v>1414</v>
      </c>
      <c r="AF136" s="21" t="s">
        <v>1450</v>
      </c>
    </row>
    <row r="137" spans="1:32" x14ac:dyDescent="0.35">
      <c r="A137" s="10">
        <v>160</v>
      </c>
      <c r="B137" s="10" t="b">
        <v>0</v>
      </c>
      <c r="C137" s="10" t="b">
        <v>0</v>
      </c>
      <c r="D137" s="10">
        <v>106</v>
      </c>
      <c r="E137" s="10">
        <v>18</v>
      </c>
      <c r="F137" s="10">
        <v>5</v>
      </c>
      <c r="G137" s="10" t="b">
        <v>1</v>
      </c>
      <c r="H137" s="10">
        <v>128</v>
      </c>
      <c r="I137" s="10"/>
      <c r="J137" s="22">
        <v>124</v>
      </c>
      <c r="K137" s="98"/>
      <c r="L137" s="10" t="s">
        <v>1597</v>
      </c>
      <c r="M137" s="15">
        <v>6</v>
      </c>
      <c r="N137" s="20">
        <v>13</v>
      </c>
      <c r="O137" s="20">
        <v>5</v>
      </c>
      <c r="P137" s="15" t="s">
        <v>1394</v>
      </c>
      <c r="Q137" s="15" t="s">
        <v>1395</v>
      </c>
      <c r="R137" s="15" t="s">
        <v>1396</v>
      </c>
      <c r="S137" s="10">
        <v>1636944111</v>
      </c>
      <c r="T137" s="10" t="b">
        <v>1</v>
      </c>
      <c r="U137" s="14" t="s">
        <v>709</v>
      </c>
      <c r="V137" s="14" t="b">
        <v>1</v>
      </c>
      <c r="W137" s="14" t="b">
        <v>1</v>
      </c>
      <c r="X137" s="14" t="s">
        <v>1407</v>
      </c>
      <c r="Y137" s="14" t="s">
        <v>1416</v>
      </c>
      <c r="Z137" s="14" t="s">
        <v>1409</v>
      </c>
      <c r="AA137" s="14" t="s">
        <v>1410</v>
      </c>
      <c r="AB137" s="14" t="s">
        <v>1478</v>
      </c>
      <c r="AC137" s="14" t="s">
        <v>1412</v>
      </c>
      <c r="AD137" s="14" t="s">
        <v>1413</v>
      </c>
      <c r="AE137" s="14" t="s">
        <v>1414</v>
      </c>
      <c r="AF137" s="21" t="s">
        <v>1450</v>
      </c>
    </row>
    <row r="138" spans="1:32" x14ac:dyDescent="0.35">
      <c r="A138" s="10">
        <v>291</v>
      </c>
      <c r="B138" s="10" t="b">
        <v>1</v>
      </c>
      <c r="C138" s="10" t="b">
        <v>0</v>
      </c>
      <c r="D138" s="10">
        <v>31</v>
      </c>
      <c r="E138" s="10">
        <v>93</v>
      </c>
      <c r="F138" s="10">
        <v>1</v>
      </c>
      <c r="G138" s="10" t="b">
        <v>0</v>
      </c>
      <c r="H138" s="10">
        <v>129</v>
      </c>
      <c r="I138" s="10"/>
      <c r="J138" s="22">
        <v>124</v>
      </c>
      <c r="K138" s="98"/>
      <c r="L138" s="10" t="s">
        <v>1598</v>
      </c>
      <c r="M138" s="15">
        <v>5</v>
      </c>
      <c r="N138" s="20">
        <v>7</v>
      </c>
      <c r="O138" s="20">
        <v>5</v>
      </c>
      <c r="P138" s="15" t="s">
        <v>1396</v>
      </c>
      <c r="Q138" s="15" t="s">
        <v>1417</v>
      </c>
      <c r="R138" s="15" t="s">
        <v>1396</v>
      </c>
      <c r="S138" s="10">
        <v>1290930797</v>
      </c>
      <c r="T138" s="10" t="b">
        <v>1</v>
      </c>
      <c r="U138" s="14" t="s">
        <v>689</v>
      </c>
      <c r="V138" s="14" t="b">
        <v>0</v>
      </c>
      <c r="W138" s="14" t="b">
        <v>0</v>
      </c>
      <c r="X138" s="14" t="s">
        <v>1461</v>
      </c>
      <c r="Y138" s="14" t="s">
        <v>1416</v>
      </c>
      <c r="Z138" s="14" t="s">
        <v>1409</v>
      </c>
      <c r="AA138" s="14" t="s">
        <v>1410</v>
      </c>
      <c r="AB138" s="14" t="s">
        <v>1411</v>
      </c>
      <c r="AC138" s="14" t="s">
        <v>1412</v>
      </c>
      <c r="AD138" s="14" t="s">
        <v>1534</v>
      </c>
      <c r="AE138" s="14" t="s">
        <v>1414</v>
      </c>
      <c r="AF138" s="21" t="s">
        <v>1450</v>
      </c>
    </row>
    <row r="139" spans="1:32" x14ac:dyDescent="0.35">
      <c r="A139" s="10">
        <v>264</v>
      </c>
      <c r="B139" s="10" t="b">
        <v>1</v>
      </c>
      <c r="C139" s="10" t="b">
        <v>0</v>
      </c>
      <c r="D139" s="10">
        <v>106</v>
      </c>
      <c r="E139" s="10">
        <v>24</v>
      </c>
      <c r="F139" s="10">
        <v>1</v>
      </c>
      <c r="G139" s="10" t="b">
        <v>1</v>
      </c>
      <c r="H139" s="10">
        <v>130</v>
      </c>
      <c r="I139" s="10"/>
      <c r="J139" s="22">
        <v>130</v>
      </c>
      <c r="K139" s="98"/>
      <c r="L139" s="10" t="s">
        <v>1599</v>
      </c>
      <c r="M139" s="15">
        <v>6</v>
      </c>
      <c r="N139" s="20">
        <v>9</v>
      </c>
      <c r="O139" s="20">
        <v>3</v>
      </c>
      <c r="P139" s="15" t="s">
        <v>1394</v>
      </c>
      <c r="Q139" s="15" t="s">
        <v>1417</v>
      </c>
      <c r="R139" s="15" t="s">
        <v>1406</v>
      </c>
      <c r="S139" s="10">
        <v>1198997433</v>
      </c>
      <c r="T139" s="10" t="b">
        <v>1</v>
      </c>
      <c r="U139" s="14" t="s">
        <v>732</v>
      </c>
      <c r="V139" s="14" t="b">
        <v>1</v>
      </c>
      <c r="W139" s="14" t="b">
        <v>1</v>
      </c>
      <c r="X139" s="14" t="s">
        <v>1407</v>
      </c>
      <c r="Y139" s="14" t="s">
        <v>1408</v>
      </c>
      <c r="Z139" s="14" t="s">
        <v>1474</v>
      </c>
      <c r="AA139" s="14" t="s">
        <v>1410</v>
      </c>
      <c r="AB139" s="14" t="s">
        <v>1411</v>
      </c>
      <c r="AC139" s="14" t="s">
        <v>1475</v>
      </c>
      <c r="AD139" s="14" t="s">
        <v>1413</v>
      </c>
      <c r="AE139" s="14" t="s">
        <v>1414</v>
      </c>
      <c r="AF139" s="21" t="s">
        <v>1450</v>
      </c>
    </row>
    <row r="140" spans="1:32" x14ac:dyDescent="0.35">
      <c r="A140" s="10">
        <v>133</v>
      </c>
      <c r="B140" s="10" t="b">
        <v>1</v>
      </c>
      <c r="C140" s="10" t="b">
        <v>0</v>
      </c>
      <c r="D140" s="10">
        <v>154</v>
      </c>
      <c r="E140" s="10">
        <v>-24</v>
      </c>
      <c r="F140" s="10">
        <v>2</v>
      </c>
      <c r="G140" s="10" t="b">
        <v>1</v>
      </c>
      <c r="H140" s="10">
        <v>131</v>
      </c>
      <c r="I140" s="10"/>
      <c r="J140" s="22">
        <v>130</v>
      </c>
      <c r="K140" s="98"/>
      <c r="L140" s="10" t="s">
        <v>1600</v>
      </c>
      <c r="M140" s="15">
        <v>6</v>
      </c>
      <c r="N140" s="20">
        <v>13</v>
      </c>
      <c r="O140" s="20">
        <v>3</v>
      </c>
      <c r="P140" s="15" t="s">
        <v>1394</v>
      </c>
      <c r="Q140" s="15" t="s">
        <v>1395</v>
      </c>
      <c r="R140" s="15" t="s">
        <v>1396</v>
      </c>
      <c r="S140" s="10">
        <v>761464306</v>
      </c>
      <c r="T140" s="10" t="b">
        <v>1</v>
      </c>
      <c r="U140" s="14" t="s">
        <v>705</v>
      </c>
      <c r="V140" s="14" t="b">
        <v>1</v>
      </c>
      <c r="W140" s="14" t="b">
        <v>1</v>
      </c>
      <c r="X140" s="14" t="s">
        <v>1407</v>
      </c>
      <c r="Y140" s="14" t="s">
        <v>1416</v>
      </c>
      <c r="Z140" s="14" t="s">
        <v>1409</v>
      </c>
      <c r="AA140" s="14" t="s">
        <v>1410</v>
      </c>
      <c r="AB140" s="14" t="s">
        <v>1478</v>
      </c>
      <c r="AC140" s="14" t="s">
        <v>1412</v>
      </c>
      <c r="AD140" s="14" t="s">
        <v>1413</v>
      </c>
      <c r="AE140" s="14" t="s">
        <v>1414</v>
      </c>
      <c r="AF140" s="21" t="s">
        <v>1450</v>
      </c>
    </row>
    <row r="141" spans="1:32" x14ac:dyDescent="0.35">
      <c r="A141" s="10">
        <v>313</v>
      </c>
      <c r="B141" s="10" t="b">
        <v>0</v>
      </c>
      <c r="C141" s="10" t="b">
        <v>0</v>
      </c>
      <c r="D141" s="10">
        <v>31</v>
      </c>
      <c r="E141" s="10">
        <v>99</v>
      </c>
      <c r="F141" s="10">
        <v>3</v>
      </c>
      <c r="G141" s="10" t="b">
        <v>1</v>
      </c>
      <c r="H141" s="10">
        <v>132</v>
      </c>
      <c r="I141" s="10"/>
      <c r="J141" s="22">
        <v>130</v>
      </c>
      <c r="K141" s="98"/>
      <c r="L141" s="10" t="s">
        <v>1333</v>
      </c>
      <c r="M141" s="15">
        <v>5</v>
      </c>
      <c r="N141" s="20">
        <v>5</v>
      </c>
      <c r="O141" s="20">
        <v>3</v>
      </c>
      <c r="P141" s="15" t="s">
        <v>1396</v>
      </c>
      <c r="Q141" s="15" t="s">
        <v>1395</v>
      </c>
      <c r="R141" s="15" t="s">
        <v>1455</v>
      </c>
      <c r="S141" s="10">
        <v>1677999162</v>
      </c>
      <c r="T141" s="10" t="b">
        <v>1</v>
      </c>
      <c r="U141" s="14" t="s">
        <v>721</v>
      </c>
      <c r="V141" s="14" t="b">
        <v>1</v>
      </c>
      <c r="W141" s="14" t="b">
        <v>0</v>
      </c>
      <c r="X141" s="14" t="s">
        <v>1407</v>
      </c>
      <c r="Y141" s="14" t="s">
        <v>1416</v>
      </c>
      <c r="Z141" s="14" t="s">
        <v>1474</v>
      </c>
      <c r="AA141" s="14" t="s">
        <v>1410</v>
      </c>
      <c r="AB141" s="14" t="s">
        <v>1411</v>
      </c>
      <c r="AC141" s="14" t="s">
        <v>1475</v>
      </c>
      <c r="AD141" s="14" t="s">
        <v>1413</v>
      </c>
      <c r="AE141" s="14" t="s">
        <v>1414</v>
      </c>
      <c r="AF141" s="21" t="s">
        <v>1450</v>
      </c>
    </row>
    <row r="142" spans="1:32" x14ac:dyDescent="0.35">
      <c r="A142" s="10">
        <v>21</v>
      </c>
      <c r="B142" s="10" t="b">
        <v>0</v>
      </c>
      <c r="C142" s="10" t="b">
        <v>0</v>
      </c>
      <c r="D142" s="10">
        <v>154</v>
      </c>
      <c r="E142" s="10">
        <v>-24</v>
      </c>
      <c r="F142" s="10">
        <v>4</v>
      </c>
      <c r="G142" s="10" t="b">
        <v>1</v>
      </c>
      <c r="H142" s="10">
        <v>133</v>
      </c>
      <c r="I142" s="10"/>
      <c r="J142" s="22">
        <v>130</v>
      </c>
      <c r="K142" s="98"/>
      <c r="L142" s="10" t="s">
        <v>1601</v>
      </c>
      <c r="M142" s="15">
        <v>5</v>
      </c>
      <c r="N142" s="20">
        <v>13</v>
      </c>
      <c r="O142" s="20">
        <v>3</v>
      </c>
      <c r="P142" s="15" t="s">
        <v>1394</v>
      </c>
      <c r="Q142" s="15" t="s">
        <v>1417</v>
      </c>
      <c r="R142" s="15" t="s">
        <v>1396</v>
      </c>
      <c r="S142" s="10">
        <v>404200372</v>
      </c>
      <c r="T142" s="10" t="b">
        <v>1</v>
      </c>
      <c r="U142" s="14" t="s">
        <v>725</v>
      </c>
      <c r="V142" s="14" t="b">
        <v>1</v>
      </c>
      <c r="W142" s="14" t="b">
        <v>0</v>
      </c>
      <c r="X142" s="14" t="s">
        <v>1501</v>
      </c>
      <c r="Y142" s="14" t="s">
        <v>1424</v>
      </c>
      <c r="Z142" s="14" t="s">
        <v>1409</v>
      </c>
      <c r="AA142" s="14" t="s">
        <v>1425</v>
      </c>
      <c r="AB142" s="14" t="s">
        <v>1401</v>
      </c>
      <c r="AC142" s="14" t="s">
        <v>1475</v>
      </c>
      <c r="AD142" s="14" t="s">
        <v>1516</v>
      </c>
      <c r="AE142" s="14" t="s">
        <v>1435</v>
      </c>
      <c r="AF142" s="21" t="s">
        <v>1427</v>
      </c>
    </row>
    <row r="143" spans="1:32" x14ac:dyDescent="0.35">
      <c r="A143" s="10">
        <v>136</v>
      </c>
      <c r="B143" s="10" t="b">
        <v>0</v>
      </c>
      <c r="C143" s="10" t="b">
        <v>0</v>
      </c>
      <c r="D143" s="10">
        <v>106</v>
      </c>
      <c r="E143" s="10">
        <v>24</v>
      </c>
      <c r="F143" s="10">
        <v>5</v>
      </c>
      <c r="G143" s="10" t="b">
        <v>1</v>
      </c>
      <c r="H143" s="10">
        <v>134</v>
      </c>
      <c r="I143" s="10"/>
      <c r="J143" s="22">
        <v>130</v>
      </c>
      <c r="K143" s="98"/>
      <c r="L143" s="10" t="s">
        <v>1338</v>
      </c>
      <c r="M143" s="15">
        <v>6</v>
      </c>
      <c r="N143" s="20">
        <v>11</v>
      </c>
      <c r="O143" s="20">
        <v>3</v>
      </c>
      <c r="P143" s="15" t="s">
        <v>1394</v>
      </c>
      <c r="Q143" s="15" t="s">
        <v>1395</v>
      </c>
      <c r="R143" s="15" t="s">
        <v>1455</v>
      </c>
      <c r="S143" s="10">
        <v>4119164</v>
      </c>
      <c r="T143" s="10" t="b">
        <v>1</v>
      </c>
      <c r="U143" s="14" t="s">
        <v>673</v>
      </c>
      <c r="V143" s="14" t="b">
        <v>1</v>
      </c>
      <c r="W143" s="14" t="b">
        <v>0</v>
      </c>
      <c r="X143" s="14" t="s">
        <v>1407</v>
      </c>
      <c r="Y143" s="14" t="s">
        <v>1416</v>
      </c>
      <c r="Z143" s="14" t="s">
        <v>1409</v>
      </c>
      <c r="AA143" s="14" t="s">
        <v>1410</v>
      </c>
      <c r="AB143" s="14" t="s">
        <v>1411</v>
      </c>
      <c r="AC143" s="14" t="s">
        <v>1475</v>
      </c>
      <c r="AD143" s="14" t="s">
        <v>1413</v>
      </c>
      <c r="AE143" s="14" t="s">
        <v>1414</v>
      </c>
      <c r="AF143" s="21" t="s">
        <v>1450</v>
      </c>
    </row>
    <row r="144" spans="1:32" x14ac:dyDescent="0.35">
      <c r="A144" s="10">
        <v>96</v>
      </c>
      <c r="B144" s="10" t="b">
        <v>0</v>
      </c>
      <c r="C144" s="10" t="b">
        <v>0</v>
      </c>
      <c r="D144" s="10">
        <v>154</v>
      </c>
      <c r="E144" s="10">
        <v>-19</v>
      </c>
      <c r="F144" s="10">
        <v>1</v>
      </c>
      <c r="G144" s="10" t="b">
        <v>0</v>
      </c>
      <c r="H144" s="10">
        <v>135</v>
      </c>
      <c r="I144" s="10"/>
      <c r="J144" s="22">
        <v>135</v>
      </c>
      <c r="K144" s="98"/>
      <c r="L144" s="10" t="s">
        <v>1602</v>
      </c>
      <c r="M144" s="15">
        <v>6</v>
      </c>
      <c r="N144" s="20">
        <v>11</v>
      </c>
      <c r="O144" s="20">
        <v>1</v>
      </c>
      <c r="P144" s="15" t="s">
        <v>1396</v>
      </c>
      <c r="Q144" s="15" t="s">
        <v>1417</v>
      </c>
      <c r="R144" s="15" t="s">
        <v>1396</v>
      </c>
      <c r="S144" s="10">
        <v>889563547</v>
      </c>
      <c r="T144" s="10" t="b">
        <v>1</v>
      </c>
      <c r="U144" s="14" t="s">
        <v>697</v>
      </c>
      <c r="V144" s="14" t="b">
        <v>1</v>
      </c>
      <c r="W144" s="14" t="b">
        <v>1</v>
      </c>
      <c r="X144" s="14" t="s">
        <v>1407</v>
      </c>
      <c r="Y144" s="14" t="s">
        <v>1416</v>
      </c>
      <c r="Z144" s="14" t="s">
        <v>1409</v>
      </c>
      <c r="AA144" s="14" t="s">
        <v>1410</v>
      </c>
      <c r="AB144" s="14" t="s">
        <v>1411</v>
      </c>
      <c r="AC144" s="14" t="s">
        <v>1475</v>
      </c>
      <c r="AD144" s="14" t="s">
        <v>1413</v>
      </c>
      <c r="AE144" s="14" t="s">
        <v>1414</v>
      </c>
      <c r="AF144" s="21" t="s">
        <v>1450</v>
      </c>
    </row>
    <row r="145" spans="1:32" x14ac:dyDescent="0.35">
      <c r="A145" s="10">
        <v>26</v>
      </c>
      <c r="B145" s="10" t="b">
        <v>0</v>
      </c>
      <c r="C145" s="10" t="b">
        <v>0</v>
      </c>
      <c r="D145" s="10">
        <v>31</v>
      </c>
      <c r="E145" s="10">
        <v>104</v>
      </c>
      <c r="F145" s="10">
        <v>2</v>
      </c>
      <c r="G145" s="10" t="b">
        <v>0</v>
      </c>
      <c r="H145" s="10">
        <v>136</v>
      </c>
      <c r="I145" s="10"/>
      <c r="J145" s="22">
        <v>135</v>
      </c>
      <c r="K145" s="98"/>
      <c r="L145" s="10" t="s">
        <v>1603</v>
      </c>
      <c r="M145" s="15">
        <v>5</v>
      </c>
      <c r="N145" s="20">
        <v>1</v>
      </c>
      <c r="O145" s="20">
        <v>1</v>
      </c>
      <c r="P145" s="15" t="s">
        <v>1396</v>
      </c>
      <c r="Q145" s="15" t="s">
        <v>1417</v>
      </c>
      <c r="R145" s="15" t="s">
        <v>1396</v>
      </c>
      <c r="S145" s="10">
        <v>1753515933</v>
      </c>
      <c r="T145" s="10" t="b">
        <v>1</v>
      </c>
      <c r="U145" s="14" t="s">
        <v>709</v>
      </c>
      <c r="V145" s="14" t="b">
        <v>1</v>
      </c>
      <c r="W145" s="14" t="b">
        <v>1</v>
      </c>
      <c r="X145" s="14" t="s">
        <v>1407</v>
      </c>
      <c r="Y145" s="14" t="s">
        <v>1416</v>
      </c>
      <c r="Z145" s="14" t="s">
        <v>1409</v>
      </c>
      <c r="AA145" s="14" t="s">
        <v>1410</v>
      </c>
      <c r="AB145" s="14" t="s">
        <v>1478</v>
      </c>
      <c r="AC145" s="14" t="s">
        <v>1475</v>
      </c>
      <c r="AD145" s="14" t="s">
        <v>1413</v>
      </c>
      <c r="AE145" s="14" t="s">
        <v>1414</v>
      </c>
      <c r="AF145" s="21" t="s">
        <v>1450</v>
      </c>
    </row>
    <row r="146" spans="1:32" x14ac:dyDescent="0.35">
      <c r="A146" s="10">
        <v>314</v>
      </c>
      <c r="B146" s="10" t="b">
        <v>1</v>
      </c>
      <c r="C146" s="10" t="b">
        <v>0</v>
      </c>
      <c r="D146" s="10">
        <v>154</v>
      </c>
      <c r="E146" s="10">
        <v>-19</v>
      </c>
      <c r="F146" s="10">
        <v>3</v>
      </c>
      <c r="G146" s="10" t="b">
        <v>0</v>
      </c>
      <c r="H146" s="10">
        <v>137</v>
      </c>
      <c r="I146" s="10"/>
      <c r="J146" s="22">
        <v>135</v>
      </c>
      <c r="K146" s="98"/>
      <c r="L146" s="10" t="s">
        <v>1604</v>
      </c>
      <c r="M146" s="15">
        <v>6</v>
      </c>
      <c r="N146" s="20">
        <v>11</v>
      </c>
      <c r="O146" s="20">
        <v>1</v>
      </c>
      <c r="P146" s="15" t="s">
        <v>1394</v>
      </c>
      <c r="Q146" s="15" t="s">
        <v>1417</v>
      </c>
      <c r="R146" s="15" t="s">
        <v>1455</v>
      </c>
      <c r="S146" s="10">
        <v>1893474320</v>
      </c>
      <c r="T146" s="10" t="b">
        <v>1</v>
      </c>
      <c r="U146" s="14" t="s">
        <v>701</v>
      </c>
      <c r="V146" s="14" t="b">
        <v>1</v>
      </c>
      <c r="W146" s="14" t="b">
        <v>0</v>
      </c>
      <c r="X146" s="14" t="s">
        <v>1407</v>
      </c>
      <c r="Y146" s="14" t="s">
        <v>1416</v>
      </c>
      <c r="Z146" s="14" t="s">
        <v>1409</v>
      </c>
      <c r="AA146" s="14" t="s">
        <v>1410</v>
      </c>
      <c r="AB146" s="14" t="s">
        <v>1411</v>
      </c>
      <c r="AC146" s="14" t="s">
        <v>1475</v>
      </c>
      <c r="AD146" s="14" t="s">
        <v>1413</v>
      </c>
      <c r="AE146" s="14" t="s">
        <v>1414</v>
      </c>
      <c r="AF146" s="21" t="s">
        <v>1450</v>
      </c>
    </row>
    <row r="147" spans="1:32" x14ac:dyDescent="0.35">
      <c r="A147" s="10">
        <v>302</v>
      </c>
      <c r="B147" s="10" t="b">
        <v>0</v>
      </c>
      <c r="C147" s="10" t="b">
        <v>0</v>
      </c>
      <c r="D147" s="10">
        <v>106</v>
      </c>
      <c r="E147" s="10">
        <v>29</v>
      </c>
      <c r="F147" s="10">
        <v>4</v>
      </c>
      <c r="G147" s="10" t="b">
        <v>0</v>
      </c>
      <c r="H147" s="10">
        <v>138</v>
      </c>
      <c r="I147" s="10"/>
      <c r="J147" s="22">
        <v>135</v>
      </c>
      <c r="K147" s="98"/>
      <c r="L147" s="10" t="s">
        <v>1605</v>
      </c>
      <c r="M147" s="15">
        <v>5</v>
      </c>
      <c r="N147" s="20">
        <v>5</v>
      </c>
      <c r="O147" s="20">
        <v>1</v>
      </c>
      <c r="P147" s="15" t="s">
        <v>1394</v>
      </c>
      <c r="Q147" s="15" t="s">
        <v>1417</v>
      </c>
      <c r="R147" s="15" t="s">
        <v>1396</v>
      </c>
      <c r="S147" s="10">
        <v>1782273830</v>
      </c>
      <c r="T147" s="10" t="b">
        <v>1</v>
      </c>
      <c r="U147" s="14" t="s">
        <v>701</v>
      </c>
      <c r="V147" s="14" t="b">
        <v>1</v>
      </c>
      <c r="W147" s="14" t="b">
        <v>0</v>
      </c>
      <c r="X147" s="14" t="s">
        <v>1429</v>
      </c>
      <c r="Y147" s="14" t="s">
        <v>1465</v>
      </c>
      <c r="Z147" s="14" t="s">
        <v>1409</v>
      </c>
      <c r="AA147" s="14" t="s">
        <v>1483</v>
      </c>
      <c r="AB147" s="14" t="s">
        <v>1498</v>
      </c>
      <c r="AC147" s="14" t="s">
        <v>1459</v>
      </c>
      <c r="AD147" s="14" t="s">
        <v>1449</v>
      </c>
      <c r="AE147" s="14" t="s">
        <v>1414</v>
      </c>
      <c r="AF147" s="21" t="s">
        <v>1450</v>
      </c>
    </row>
    <row r="148" spans="1:32" x14ac:dyDescent="0.35">
      <c r="A148" s="10">
        <v>69</v>
      </c>
      <c r="B148" s="10" t="b">
        <v>1</v>
      </c>
      <c r="C148" s="10" t="b">
        <v>0</v>
      </c>
      <c r="D148" s="10">
        <v>31</v>
      </c>
      <c r="E148" s="10">
        <v>104</v>
      </c>
      <c r="F148" s="10">
        <v>5</v>
      </c>
      <c r="G148" s="10" t="b">
        <v>0</v>
      </c>
      <c r="H148" s="10">
        <v>139</v>
      </c>
      <c r="I148" s="10"/>
      <c r="J148" s="22">
        <v>135</v>
      </c>
      <c r="K148" s="98"/>
      <c r="L148" s="10" t="s">
        <v>1606</v>
      </c>
      <c r="M148" s="15">
        <v>5</v>
      </c>
      <c r="N148" s="20">
        <v>-3</v>
      </c>
      <c r="O148" s="20">
        <v>1</v>
      </c>
      <c r="P148" s="15" t="s">
        <v>1394</v>
      </c>
      <c r="Q148" s="15" t="s">
        <v>1395</v>
      </c>
      <c r="R148" s="15" t="s">
        <v>1396</v>
      </c>
      <c r="S148" s="10">
        <v>580509191</v>
      </c>
      <c r="T148" s="10" t="b">
        <v>1</v>
      </c>
      <c r="U148" s="14" t="s">
        <v>697</v>
      </c>
      <c r="V148" s="14" t="b">
        <v>1</v>
      </c>
      <c r="W148" s="14" t="b">
        <v>1</v>
      </c>
      <c r="X148" s="14" t="s">
        <v>1407</v>
      </c>
      <c r="Y148" s="14" t="s">
        <v>1416</v>
      </c>
      <c r="Z148" s="14" t="s">
        <v>1409</v>
      </c>
      <c r="AA148" s="14" t="s">
        <v>1410</v>
      </c>
      <c r="AB148" s="14" t="s">
        <v>1411</v>
      </c>
      <c r="AC148" s="14" t="s">
        <v>1475</v>
      </c>
      <c r="AD148" s="14" t="s">
        <v>1534</v>
      </c>
      <c r="AE148" s="14" t="s">
        <v>1414</v>
      </c>
      <c r="AF148" s="21" t="s">
        <v>1450</v>
      </c>
    </row>
    <row r="149" spans="1:32" x14ac:dyDescent="0.35">
      <c r="A149" s="10">
        <v>75</v>
      </c>
      <c r="B149" s="10" t="b">
        <v>0</v>
      </c>
      <c r="C149" s="10" t="b">
        <v>0</v>
      </c>
      <c r="D149" s="10">
        <v>31</v>
      </c>
      <c r="E149" s="10">
        <v>104</v>
      </c>
      <c r="F149" s="10">
        <v>1</v>
      </c>
      <c r="G149" s="10" t="b">
        <v>1</v>
      </c>
      <c r="H149" s="10">
        <v>140</v>
      </c>
      <c r="I149" s="10"/>
      <c r="J149" s="22">
        <v>135</v>
      </c>
      <c r="K149" s="98"/>
      <c r="L149" s="10" t="s">
        <v>1607</v>
      </c>
      <c r="M149" s="15">
        <v>5</v>
      </c>
      <c r="N149" s="20">
        <v>3</v>
      </c>
      <c r="O149" s="20">
        <v>1</v>
      </c>
      <c r="P149" s="15" t="s">
        <v>1394</v>
      </c>
      <c r="Q149" s="15" t="s">
        <v>1395</v>
      </c>
      <c r="R149" s="15" t="s">
        <v>1406</v>
      </c>
      <c r="S149" s="10">
        <v>684810057</v>
      </c>
      <c r="T149" s="10" t="b">
        <v>1</v>
      </c>
      <c r="U149" s="14" t="s">
        <v>701</v>
      </c>
      <c r="V149" s="14" t="b">
        <v>1</v>
      </c>
      <c r="W149" s="14" t="b">
        <v>0</v>
      </c>
      <c r="X149" s="14" t="s">
        <v>1407</v>
      </c>
      <c r="Y149" s="14" t="s">
        <v>1416</v>
      </c>
      <c r="Z149" s="14" t="s">
        <v>1474</v>
      </c>
      <c r="AA149" s="14" t="s">
        <v>1410</v>
      </c>
      <c r="AB149" s="14" t="s">
        <v>1411</v>
      </c>
      <c r="AC149" s="14" t="s">
        <v>1412</v>
      </c>
      <c r="AD149" s="14" t="s">
        <v>1534</v>
      </c>
      <c r="AE149" s="14" t="s">
        <v>1414</v>
      </c>
      <c r="AF149" s="21" t="s">
        <v>1450</v>
      </c>
    </row>
    <row r="150" spans="1:32" s="11" customFormat="1" x14ac:dyDescent="0.35">
      <c r="A150" s="10">
        <v>81</v>
      </c>
      <c r="B150" s="10" t="b">
        <v>0</v>
      </c>
      <c r="C150" s="10" t="b">
        <v>0</v>
      </c>
      <c r="D150" s="10">
        <v>154</v>
      </c>
      <c r="E150" s="10">
        <v>-13</v>
      </c>
      <c r="F150" s="10">
        <v>1</v>
      </c>
      <c r="G150" s="10" t="b">
        <v>0</v>
      </c>
      <c r="H150" s="10">
        <v>141</v>
      </c>
      <c r="I150" s="10"/>
      <c r="J150" s="22">
        <v>141</v>
      </c>
      <c r="K150" s="98"/>
      <c r="L150" s="10" t="s">
        <v>1608</v>
      </c>
      <c r="M150" s="15">
        <v>4</v>
      </c>
      <c r="N150" s="20">
        <v>9</v>
      </c>
      <c r="O150" s="20">
        <v>-1</v>
      </c>
      <c r="P150" s="15" t="s">
        <v>1396</v>
      </c>
      <c r="Q150" s="15" t="s">
        <v>1417</v>
      </c>
      <c r="R150" s="15" t="s">
        <v>1406</v>
      </c>
      <c r="S150" s="10">
        <v>1607896998</v>
      </c>
      <c r="T150" s="10" t="b">
        <v>1</v>
      </c>
      <c r="U150" s="14" t="s">
        <v>721</v>
      </c>
      <c r="V150" s="14" t="b">
        <v>0</v>
      </c>
      <c r="W150" s="14" t="b">
        <v>0</v>
      </c>
      <c r="X150" s="14" t="s">
        <v>1461</v>
      </c>
      <c r="Y150" s="14" t="s">
        <v>1416</v>
      </c>
      <c r="Z150" s="14" t="s">
        <v>1474</v>
      </c>
      <c r="AA150" s="14" t="s">
        <v>1447</v>
      </c>
      <c r="AB150" s="14" t="s">
        <v>1498</v>
      </c>
      <c r="AC150" s="14" t="s">
        <v>1441</v>
      </c>
      <c r="AD150" s="14" t="s">
        <v>1609</v>
      </c>
      <c r="AE150" s="14" t="s">
        <v>1435</v>
      </c>
      <c r="AF150" s="21" t="s">
        <v>1415</v>
      </c>
    </row>
    <row r="151" spans="1:32" x14ac:dyDescent="0.35">
      <c r="A151" s="10">
        <v>257</v>
      </c>
      <c r="B151" s="10" t="b">
        <v>0</v>
      </c>
      <c r="C151" s="10" t="b">
        <v>0</v>
      </c>
      <c r="D151" s="10">
        <v>154</v>
      </c>
      <c r="E151" s="10">
        <v>-13</v>
      </c>
      <c r="F151" s="10">
        <v>2</v>
      </c>
      <c r="G151" s="10" t="b">
        <v>0</v>
      </c>
      <c r="H151" s="10">
        <v>142</v>
      </c>
      <c r="I151" s="10"/>
      <c r="J151" s="22">
        <v>141</v>
      </c>
      <c r="K151" s="98"/>
      <c r="L151" s="10" t="s">
        <v>1610</v>
      </c>
      <c r="M151" s="15">
        <v>5</v>
      </c>
      <c r="N151" s="20">
        <v>9</v>
      </c>
      <c r="O151" s="20">
        <v>-1</v>
      </c>
      <c r="P151" s="15" t="s">
        <v>1394</v>
      </c>
      <c r="Q151" s="15" t="s">
        <v>1395</v>
      </c>
      <c r="R151" s="15" t="s">
        <v>1455</v>
      </c>
      <c r="S151" s="10">
        <v>2079385016</v>
      </c>
      <c r="T151" s="10" t="b">
        <v>1</v>
      </c>
      <c r="U151" s="14" t="s">
        <v>713</v>
      </c>
      <c r="V151" s="14" t="b">
        <v>0</v>
      </c>
      <c r="W151" s="14" t="b">
        <v>0</v>
      </c>
      <c r="X151" s="14" t="s">
        <v>1461</v>
      </c>
      <c r="Y151" s="14" t="s">
        <v>1416</v>
      </c>
      <c r="Z151" s="14" t="s">
        <v>1409</v>
      </c>
      <c r="AA151" s="14" t="s">
        <v>1410</v>
      </c>
      <c r="AB151" s="14" t="s">
        <v>1411</v>
      </c>
      <c r="AC151" s="14" t="s">
        <v>1475</v>
      </c>
      <c r="AD151" s="14" t="s">
        <v>1413</v>
      </c>
      <c r="AE151" s="14" t="s">
        <v>1414</v>
      </c>
      <c r="AF151" s="21" t="s">
        <v>1450</v>
      </c>
    </row>
    <row r="152" spans="1:32" x14ac:dyDescent="0.35">
      <c r="A152" s="10">
        <v>122</v>
      </c>
      <c r="B152" s="10" t="b">
        <v>1</v>
      </c>
      <c r="C152" s="10" t="b">
        <v>0</v>
      </c>
      <c r="D152" s="10">
        <v>31</v>
      </c>
      <c r="E152" s="10">
        <v>110</v>
      </c>
      <c r="F152" s="10">
        <v>3</v>
      </c>
      <c r="G152" s="10" t="b">
        <v>0</v>
      </c>
      <c r="H152" s="10">
        <v>143</v>
      </c>
      <c r="I152" s="10"/>
      <c r="J152" s="22">
        <v>141</v>
      </c>
      <c r="K152" s="98"/>
      <c r="L152" s="10" t="s">
        <v>1611</v>
      </c>
      <c r="M152" s="15">
        <v>5</v>
      </c>
      <c r="N152" s="20">
        <v>1</v>
      </c>
      <c r="O152" s="20">
        <v>-1</v>
      </c>
      <c r="P152" s="15" t="s">
        <v>1396</v>
      </c>
      <c r="Q152" s="15" t="s">
        <v>1395</v>
      </c>
      <c r="R152" s="15" t="s">
        <v>1396</v>
      </c>
      <c r="S152" s="10">
        <v>72603139</v>
      </c>
      <c r="T152" s="10" t="b">
        <v>0</v>
      </c>
      <c r="U152" s="14" t="s">
        <v>728</v>
      </c>
      <c r="V152" s="14" t="b">
        <v>1</v>
      </c>
      <c r="W152" s="14" t="b">
        <v>0</v>
      </c>
      <c r="X152" s="14" t="s">
        <v>1407</v>
      </c>
      <c r="Y152" s="14" t="s">
        <v>1416</v>
      </c>
      <c r="Z152" s="14" t="s">
        <v>1409</v>
      </c>
      <c r="AA152" s="14" t="s">
        <v>1410</v>
      </c>
      <c r="AB152" s="14" t="s">
        <v>1478</v>
      </c>
      <c r="AC152" s="14" t="s">
        <v>1475</v>
      </c>
      <c r="AD152" s="14" t="s">
        <v>1413</v>
      </c>
      <c r="AE152" s="14" t="s">
        <v>1414</v>
      </c>
      <c r="AF152" s="21" t="s">
        <v>1450</v>
      </c>
    </row>
    <row r="153" spans="1:32" x14ac:dyDescent="0.35">
      <c r="A153" s="10">
        <v>242</v>
      </c>
      <c r="B153" s="10" t="b">
        <v>0</v>
      </c>
      <c r="C153" s="10" t="b">
        <v>0</v>
      </c>
      <c r="D153" s="10">
        <v>31</v>
      </c>
      <c r="E153" s="10">
        <v>110</v>
      </c>
      <c r="F153" s="10">
        <v>4</v>
      </c>
      <c r="G153" s="10" t="b">
        <v>0</v>
      </c>
      <c r="H153" s="10">
        <v>144</v>
      </c>
      <c r="I153" s="10"/>
      <c r="J153" s="22">
        <v>141</v>
      </c>
      <c r="K153" s="98"/>
      <c r="L153" s="10" t="s">
        <v>1612</v>
      </c>
      <c r="M153" s="15">
        <v>5</v>
      </c>
      <c r="N153" s="20">
        <v>1</v>
      </c>
      <c r="O153" s="20">
        <v>-1</v>
      </c>
      <c r="P153" s="15" t="s">
        <v>1396</v>
      </c>
      <c r="Q153" s="15" t="s">
        <v>1417</v>
      </c>
      <c r="R153" s="15" t="s">
        <v>1406</v>
      </c>
      <c r="S153" s="10">
        <v>277221793</v>
      </c>
      <c r="T153" s="10" t="b">
        <v>0</v>
      </c>
      <c r="U153" s="14" t="s">
        <v>697</v>
      </c>
      <c r="V153" s="14" t="b">
        <v>1</v>
      </c>
      <c r="W153" s="14" t="b">
        <v>1</v>
      </c>
      <c r="X153" s="14" t="s">
        <v>1407</v>
      </c>
      <c r="Y153" s="14" t="s">
        <v>1416</v>
      </c>
      <c r="Z153" s="14" t="s">
        <v>1409</v>
      </c>
      <c r="AA153" s="14" t="s">
        <v>1410</v>
      </c>
      <c r="AB153" s="14" t="s">
        <v>1478</v>
      </c>
      <c r="AC153" s="14" t="s">
        <v>1475</v>
      </c>
      <c r="AD153" s="14" t="s">
        <v>1413</v>
      </c>
      <c r="AE153" s="14" t="s">
        <v>1414</v>
      </c>
      <c r="AF153" s="21" t="s">
        <v>1450</v>
      </c>
    </row>
    <row r="154" spans="1:32" x14ac:dyDescent="0.35">
      <c r="A154" s="10">
        <v>36</v>
      </c>
      <c r="B154" s="10" t="b">
        <v>0</v>
      </c>
      <c r="C154" s="10" t="b">
        <v>0</v>
      </c>
      <c r="D154" s="10">
        <v>106</v>
      </c>
      <c r="E154" s="10">
        <v>35</v>
      </c>
      <c r="F154" s="10">
        <v>5</v>
      </c>
      <c r="G154" s="10" t="b">
        <v>0</v>
      </c>
      <c r="H154" s="10">
        <v>145</v>
      </c>
      <c r="I154" s="10"/>
      <c r="J154" s="22">
        <v>141</v>
      </c>
      <c r="K154" s="98"/>
      <c r="L154" s="10" t="s">
        <v>1613</v>
      </c>
      <c r="M154" s="15">
        <v>5</v>
      </c>
      <c r="N154" s="20">
        <v>7</v>
      </c>
      <c r="O154" s="20">
        <v>-1</v>
      </c>
      <c r="P154" s="15" t="s">
        <v>1394</v>
      </c>
      <c r="Q154" s="15" t="s">
        <v>1417</v>
      </c>
      <c r="R154" s="15" t="s">
        <v>1406</v>
      </c>
      <c r="S154" s="10">
        <v>2082347510</v>
      </c>
      <c r="T154" s="10" t="b">
        <v>1</v>
      </c>
      <c r="U154" s="14" t="s">
        <v>713</v>
      </c>
      <c r="V154" s="14" t="b">
        <v>0</v>
      </c>
      <c r="W154" s="14" t="b">
        <v>0</v>
      </c>
      <c r="X154" s="14" t="s">
        <v>1461</v>
      </c>
      <c r="Y154" s="14" t="s">
        <v>1416</v>
      </c>
      <c r="Z154" s="14" t="s">
        <v>1409</v>
      </c>
      <c r="AA154" s="14" t="s">
        <v>1410</v>
      </c>
      <c r="AB154" s="14" t="s">
        <v>1411</v>
      </c>
      <c r="AC154" s="14" t="s">
        <v>1412</v>
      </c>
      <c r="AD154" s="14" t="s">
        <v>1534</v>
      </c>
      <c r="AE154" s="14" t="s">
        <v>1414</v>
      </c>
      <c r="AF154" s="21" t="s">
        <v>1450</v>
      </c>
    </row>
    <row r="155" spans="1:32" x14ac:dyDescent="0.35">
      <c r="A155" s="10">
        <v>62</v>
      </c>
      <c r="B155" s="10" t="b">
        <v>0</v>
      </c>
      <c r="C155" s="10" t="b">
        <v>0</v>
      </c>
      <c r="D155" s="10">
        <v>154</v>
      </c>
      <c r="E155" s="10">
        <v>-13</v>
      </c>
      <c r="F155" s="10">
        <v>1</v>
      </c>
      <c r="G155" s="10" t="b">
        <v>1</v>
      </c>
      <c r="H155" s="10">
        <v>146</v>
      </c>
      <c r="I155" s="10"/>
      <c r="J155" s="22">
        <v>141</v>
      </c>
      <c r="K155" s="98"/>
      <c r="L155" s="10" t="s">
        <v>1614</v>
      </c>
      <c r="M155" s="15">
        <v>5</v>
      </c>
      <c r="N155" s="20">
        <v>9</v>
      </c>
      <c r="O155" s="20">
        <v>-1</v>
      </c>
      <c r="P155" s="15" t="s">
        <v>1396</v>
      </c>
      <c r="Q155" s="15" t="s">
        <v>1395</v>
      </c>
      <c r="R155" s="15" t="s">
        <v>1396</v>
      </c>
      <c r="S155" s="10">
        <v>1104014191</v>
      </c>
      <c r="T155" s="10" t="b">
        <v>1</v>
      </c>
      <c r="U155" s="14" t="s">
        <v>697</v>
      </c>
      <c r="V155" s="14" t="b">
        <v>0</v>
      </c>
      <c r="W155" s="14" t="b">
        <v>1</v>
      </c>
      <c r="X155" s="14" t="s">
        <v>1461</v>
      </c>
      <c r="Y155" s="14" t="s">
        <v>1416</v>
      </c>
      <c r="Z155" s="14" t="s">
        <v>1409</v>
      </c>
      <c r="AA155" s="14" t="s">
        <v>1410</v>
      </c>
      <c r="AB155" s="14" t="s">
        <v>1411</v>
      </c>
      <c r="AC155" s="14" t="s">
        <v>1475</v>
      </c>
      <c r="AD155" s="14" t="s">
        <v>1413</v>
      </c>
      <c r="AE155" s="14" t="s">
        <v>1414</v>
      </c>
      <c r="AF155" s="21" t="s">
        <v>1450</v>
      </c>
    </row>
    <row r="156" spans="1:32" x14ac:dyDescent="0.35">
      <c r="A156" s="10">
        <v>200</v>
      </c>
      <c r="B156" s="10" t="b">
        <v>0</v>
      </c>
      <c r="C156" s="10" t="b">
        <v>0</v>
      </c>
      <c r="D156" s="10">
        <v>31</v>
      </c>
      <c r="E156" s="10">
        <v>110</v>
      </c>
      <c r="F156" s="10">
        <v>2</v>
      </c>
      <c r="G156" s="10" t="b">
        <v>1</v>
      </c>
      <c r="H156" s="10">
        <v>147</v>
      </c>
      <c r="I156" s="10"/>
      <c r="J156" s="22">
        <v>141</v>
      </c>
      <c r="K156" s="98"/>
      <c r="L156" s="10" t="s">
        <v>1615</v>
      </c>
      <c r="M156" s="15">
        <v>4</v>
      </c>
      <c r="N156" s="20">
        <v>1</v>
      </c>
      <c r="O156" s="20">
        <v>-1</v>
      </c>
      <c r="P156" s="15" t="s">
        <v>1394</v>
      </c>
      <c r="Q156" s="15" t="s">
        <v>1395</v>
      </c>
      <c r="R156" s="15" t="s">
        <v>1396</v>
      </c>
      <c r="S156" s="10">
        <v>321984372</v>
      </c>
      <c r="T156" s="10" t="b">
        <v>1</v>
      </c>
      <c r="U156" s="14" t="s">
        <v>689</v>
      </c>
      <c r="V156" s="14" t="b">
        <v>1</v>
      </c>
      <c r="W156" s="14" t="b">
        <v>0</v>
      </c>
      <c r="X156" s="14" t="s">
        <v>1407</v>
      </c>
      <c r="Y156" s="14" t="s">
        <v>1465</v>
      </c>
      <c r="Z156" s="14" t="s">
        <v>1474</v>
      </c>
      <c r="AA156" s="14" t="s">
        <v>1483</v>
      </c>
      <c r="AB156" s="14" t="s">
        <v>1527</v>
      </c>
      <c r="AC156" s="14" t="s">
        <v>1473</v>
      </c>
      <c r="AD156" s="14" t="s">
        <v>1403</v>
      </c>
      <c r="AE156" s="14" t="s">
        <v>1422</v>
      </c>
      <c r="AF156" s="21" t="s">
        <v>1539</v>
      </c>
    </row>
    <row r="157" spans="1:32" x14ac:dyDescent="0.35">
      <c r="A157" s="10">
        <v>152</v>
      </c>
      <c r="B157" s="10" t="b">
        <v>0</v>
      </c>
      <c r="C157" s="10" t="b">
        <v>0</v>
      </c>
      <c r="D157" s="10">
        <v>154</v>
      </c>
      <c r="E157" s="10">
        <v>-13</v>
      </c>
      <c r="F157" s="10">
        <v>3</v>
      </c>
      <c r="G157" s="10" t="b">
        <v>1</v>
      </c>
      <c r="H157" s="10">
        <v>148</v>
      </c>
      <c r="I157" s="10"/>
      <c r="J157" s="22">
        <v>141</v>
      </c>
      <c r="K157" s="98"/>
      <c r="L157" s="10" t="s">
        <v>1616</v>
      </c>
      <c r="M157" s="15">
        <v>5</v>
      </c>
      <c r="N157" s="20">
        <v>9</v>
      </c>
      <c r="O157" s="20">
        <v>-1</v>
      </c>
      <c r="P157" s="15" t="s">
        <v>1394</v>
      </c>
      <c r="Q157" s="15" t="s">
        <v>1417</v>
      </c>
      <c r="R157" s="15" t="s">
        <v>1396</v>
      </c>
      <c r="S157" s="10">
        <v>607054795</v>
      </c>
      <c r="T157" s="10" t="b">
        <v>1</v>
      </c>
      <c r="U157" s="14" t="s">
        <v>697</v>
      </c>
      <c r="V157" s="14" t="b">
        <v>0</v>
      </c>
      <c r="W157" s="14" t="b">
        <v>1</v>
      </c>
      <c r="X157" s="14" t="s">
        <v>1461</v>
      </c>
      <c r="Y157" s="14" t="s">
        <v>1416</v>
      </c>
      <c r="Z157" s="14" t="s">
        <v>1409</v>
      </c>
      <c r="AA157" s="14" t="s">
        <v>1410</v>
      </c>
      <c r="AB157" s="14" t="s">
        <v>1411</v>
      </c>
      <c r="AC157" s="14" t="s">
        <v>1475</v>
      </c>
      <c r="AD157" s="14" t="s">
        <v>1413</v>
      </c>
      <c r="AE157" s="14" t="s">
        <v>1414</v>
      </c>
      <c r="AF157" s="21" t="s">
        <v>1450</v>
      </c>
    </row>
    <row r="158" spans="1:32" x14ac:dyDescent="0.35">
      <c r="A158" s="10">
        <v>294</v>
      </c>
      <c r="B158" s="10" t="b">
        <v>0</v>
      </c>
      <c r="C158" s="10" t="b">
        <v>0</v>
      </c>
      <c r="D158" s="10">
        <v>106</v>
      </c>
      <c r="E158" s="10">
        <v>43</v>
      </c>
      <c r="F158" s="10">
        <v>1</v>
      </c>
      <c r="G158" s="10" t="b">
        <v>0</v>
      </c>
      <c r="H158" s="10">
        <v>149</v>
      </c>
      <c r="I158" s="10"/>
      <c r="J158" s="22">
        <v>149</v>
      </c>
      <c r="K158" s="98"/>
      <c r="L158" s="10" t="s">
        <v>1617</v>
      </c>
      <c r="M158" s="15">
        <v>5</v>
      </c>
      <c r="N158" s="20">
        <v>5</v>
      </c>
      <c r="O158" s="20">
        <v>-3</v>
      </c>
      <c r="P158" s="15" t="s">
        <v>1396</v>
      </c>
      <c r="Q158" s="15" t="s">
        <v>1395</v>
      </c>
      <c r="R158" s="15" t="s">
        <v>1396</v>
      </c>
      <c r="S158" s="10">
        <v>1900514226</v>
      </c>
      <c r="T158" s="10" t="b">
        <v>1</v>
      </c>
      <c r="U158" s="14" t="s">
        <v>732</v>
      </c>
      <c r="V158" s="14" t="b">
        <v>1</v>
      </c>
      <c r="W158" s="14" t="b">
        <v>1</v>
      </c>
      <c r="X158" s="14" t="s">
        <v>1407</v>
      </c>
      <c r="Y158" s="14" t="s">
        <v>1416</v>
      </c>
      <c r="Z158" s="14" t="s">
        <v>1474</v>
      </c>
      <c r="AA158" s="14" t="s">
        <v>1410</v>
      </c>
      <c r="AB158" s="14" t="s">
        <v>1411</v>
      </c>
      <c r="AC158" s="14" t="s">
        <v>1475</v>
      </c>
      <c r="AD158" s="14" t="s">
        <v>1413</v>
      </c>
      <c r="AE158" s="14" t="s">
        <v>1414</v>
      </c>
      <c r="AF158" s="21" t="s">
        <v>1450</v>
      </c>
    </row>
    <row r="159" spans="1:32" x14ac:dyDescent="0.35">
      <c r="A159" s="10">
        <v>31</v>
      </c>
      <c r="B159" s="10" t="b">
        <v>0</v>
      </c>
      <c r="C159" s="10" t="b">
        <v>0</v>
      </c>
      <c r="D159" s="10">
        <v>106</v>
      </c>
      <c r="E159" s="10">
        <v>43</v>
      </c>
      <c r="F159" s="10">
        <v>2</v>
      </c>
      <c r="G159" s="10" t="b">
        <v>0</v>
      </c>
      <c r="H159" s="10">
        <v>150</v>
      </c>
      <c r="I159" s="10"/>
      <c r="J159" s="22">
        <v>149</v>
      </c>
      <c r="K159" s="98"/>
      <c r="L159" s="10" t="s">
        <v>1618</v>
      </c>
      <c r="M159" s="15">
        <v>5</v>
      </c>
      <c r="N159" s="20">
        <v>1</v>
      </c>
      <c r="O159" s="20">
        <v>-3</v>
      </c>
      <c r="P159" s="15" t="s">
        <v>1394</v>
      </c>
      <c r="Q159" s="15" t="s">
        <v>1417</v>
      </c>
      <c r="R159" s="15" t="s">
        <v>1396</v>
      </c>
      <c r="S159" s="10">
        <v>967708775</v>
      </c>
      <c r="T159" s="10" t="b">
        <v>0</v>
      </c>
      <c r="U159" s="14" t="s">
        <v>721</v>
      </c>
      <c r="V159" s="14" t="b">
        <v>1</v>
      </c>
      <c r="W159" s="14" t="b">
        <v>0</v>
      </c>
      <c r="X159" s="14" t="s">
        <v>1407</v>
      </c>
      <c r="Y159" s="14" t="s">
        <v>1416</v>
      </c>
      <c r="Z159" s="14" t="s">
        <v>1409</v>
      </c>
      <c r="AA159" s="14" t="s">
        <v>1410</v>
      </c>
      <c r="AB159" s="14" t="s">
        <v>1478</v>
      </c>
      <c r="AC159" s="14" t="s">
        <v>1475</v>
      </c>
      <c r="AD159" s="14" t="s">
        <v>1413</v>
      </c>
      <c r="AE159" s="14" t="s">
        <v>1414</v>
      </c>
      <c r="AF159" s="21" t="s">
        <v>1450</v>
      </c>
    </row>
    <row r="160" spans="1:32" x14ac:dyDescent="0.35">
      <c r="A160" s="10">
        <v>295</v>
      </c>
      <c r="B160" s="10" t="b">
        <v>1</v>
      </c>
      <c r="C160" s="10" t="b">
        <v>0</v>
      </c>
      <c r="D160" s="10">
        <v>106</v>
      </c>
      <c r="E160" s="10">
        <v>43</v>
      </c>
      <c r="F160" s="10">
        <v>3</v>
      </c>
      <c r="G160" s="10" t="b">
        <v>0</v>
      </c>
      <c r="H160" s="10">
        <v>151</v>
      </c>
      <c r="I160" s="10"/>
      <c r="J160" s="22">
        <v>149</v>
      </c>
      <c r="K160" s="98"/>
      <c r="L160" s="10" t="s">
        <v>1334</v>
      </c>
      <c r="M160" s="15">
        <v>5</v>
      </c>
      <c r="N160" s="20">
        <v>1</v>
      </c>
      <c r="O160" s="20">
        <v>-3</v>
      </c>
      <c r="P160" s="15" t="s">
        <v>1394</v>
      </c>
      <c r="Q160" s="15" t="s">
        <v>1395</v>
      </c>
      <c r="R160" s="15" t="s">
        <v>1406</v>
      </c>
      <c r="S160" s="10">
        <v>1815600317</v>
      </c>
      <c r="T160" s="10" t="b">
        <v>0</v>
      </c>
      <c r="U160" s="14" t="s">
        <v>728</v>
      </c>
      <c r="V160" s="14" t="b">
        <v>1</v>
      </c>
      <c r="W160" s="14" t="b">
        <v>0</v>
      </c>
      <c r="X160" s="14" t="s">
        <v>1407</v>
      </c>
      <c r="Y160" s="14" t="s">
        <v>1416</v>
      </c>
      <c r="Z160" s="14" t="s">
        <v>1409</v>
      </c>
      <c r="AA160" s="14" t="s">
        <v>1410</v>
      </c>
      <c r="AB160" s="14" t="s">
        <v>1478</v>
      </c>
      <c r="AC160" s="14" t="s">
        <v>1475</v>
      </c>
      <c r="AD160" s="14" t="s">
        <v>1413</v>
      </c>
      <c r="AE160" s="14" t="s">
        <v>1414</v>
      </c>
      <c r="AF160" s="21" t="s">
        <v>1450</v>
      </c>
    </row>
    <row r="161" spans="1:32" x14ac:dyDescent="0.35">
      <c r="A161" s="10">
        <v>269</v>
      </c>
      <c r="B161" s="10" t="b">
        <v>0</v>
      </c>
      <c r="C161" s="10" t="b">
        <v>0</v>
      </c>
      <c r="D161" s="10">
        <v>31</v>
      </c>
      <c r="E161" s="10">
        <v>118</v>
      </c>
      <c r="F161" s="10">
        <v>4</v>
      </c>
      <c r="G161" s="10" t="b">
        <v>0</v>
      </c>
      <c r="H161" s="10">
        <v>152</v>
      </c>
      <c r="I161" s="10"/>
      <c r="J161" s="22">
        <v>149</v>
      </c>
      <c r="K161" s="98"/>
      <c r="L161" s="10" t="s">
        <v>1619</v>
      </c>
      <c r="M161" s="15">
        <v>5</v>
      </c>
      <c r="N161" s="20">
        <v>-3</v>
      </c>
      <c r="O161" s="20">
        <v>-3</v>
      </c>
      <c r="P161" s="15" t="s">
        <v>1394</v>
      </c>
      <c r="Q161" s="15" t="s">
        <v>1417</v>
      </c>
      <c r="R161" s="15" t="s">
        <v>1406</v>
      </c>
      <c r="S161" s="10">
        <v>281569148</v>
      </c>
      <c r="T161" s="10" t="b">
        <v>1</v>
      </c>
      <c r="U161" s="14" t="s">
        <v>713</v>
      </c>
      <c r="V161" s="14" t="b">
        <v>1</v>
      </c>
      <c r="W161" s="14" t="b">
        <v>0</v>
      </c>
      <c r="X161" s="14" t="s">
        <v>1407</v>
      </c>
      <c r="Y161" s="14" t="s">
        <v>1416</v>
      </c>
      <c r="Z161" s="14" t="s">
        <v>1409</v>
      </c>
      <c r="AA161" s="14" t="s">
        <v>1410</v>
      </c>
      <c r="AB161" s="14" t="s">
        <v>1411</v>
      </c>
      <c r="AC161" s="14" t="s">
        <v>1475</v>
      </c>
      <c r="AD161" s="14" t="s">
        <v>1534</v>
      </c>
      <c r="AE161" s="14" t="s">
        <v>1414</v>
      </c>
      <c r="AF161" s="21" t="s">
        <v>1450</v>
      </c>
    </row>
    <row r="162" spans="1:32" x14ac:dyDescent="0.35">
      <c r="A162" s="10">
        <v>110</v>
      </c>
      <c r="B162" s="10" t="b">
        <v>0</v>
      </c>
      <c r="C162" s="10" t="b">
        <v>0</v>
      </c>
      <c r="D162" s="10">
        <v>154</v>
      </c>
      <c r="E162" s="10">
        <v>-5</v>
      </c>
      <c r="F162" s="10">
        <v>5</v>
      </c>
      <c r="G162" s="10" t="b">
        <v>0</v>
      </c>
      <c r="H162" s="10">
        <v>153</v>
      </c>
      <c r="I162" s="10"/>
      <c r="J162" s="22">
        <v>149</v>
      </c>
      <c r="K162" s="98"/>
      <c r="L162" s="10" t="s">
        <v>1620</v>
      </c>
      <c r="M162" s="15">
        <v>6</v>
      </c>
      <c r="N162" s="20">
        <v>7</v>
      </c>
      <c r="O162" s="20">
        <v>-3</v>
      </c>
      <c r="P162" s="15" t="s">
        <v>1394</v>
      </c>
      <c r="Q162" s="15" t="s">
        <v>1417</v>
      </c>
      <c r="R162" s="15" t="s">
        <v>1396</v>
      </c>
      <c r="S162" s="10">
        <v>980554826</v>
      </c>
      <c r="T162" s="10" t="b">
        <v>1</v>
      </c>
      <c r="U162" s="14" t="s">
        <v>721</v>
      </c>
      <c r="V162" s="14" t="b">
        <v>1</v>
      </c>
      <c r="W162" s="14" t="b">
        <v>0</v>
      </c>
      <c r="X162" s="14" t="s">
        <v>1440</v>
      </c>
      <c r="Y162" s="14" t="s">
        <v>1621</v>
      </c>
      <c r="Z162" s="14" t="s">
        <v>1474</v>
      </c>
      <c r="AA162" s="14" t="s">
        <v>1410</v>
      </c>
      <c r="AB162" s="14" t="s">
        <v>1411</v>
      </c>
      <c r="AC162" s="14" t="s">
        <v>1412</v>
      </c>
      <c r="AD162" s="14" t="s">
        <v>1622</v>
      </c>
      <c r="AE162" s="14" t="s">
        <v>1414</v>
      </c>
      <c r="AF162" s="21" t="s">
        <v>1423</v>
      </c>
    </row>
    <row r="163" spans="1:32" x14ac:dyDescent="0.35">
      <c r="A163" s="10">
        <v>141</v>
      </c>
      <c r="B163" s="10" t="b">
        <v>0</v>
      </c>
      <c r="C163" s="10" t="b">
        <v>0</v>
      </c>
      <c r="D163" s="10">
        <v>106</v>
      </c>
      <c r="E163" s="10">
        <v>43</v>
      </c>
      <c r="F163" s="10">
        <v>1</v>
      </c>
      <c r="G163" s="10" t="b">
        <v>1</v>
      </c>
      <c r="H163" s="10">
        <v>154</v>
      </c>
      <c r="I163" s="10"/>
      <c r="J163" s="22">
        <v>149</v>
      </c>
      <c r="K163" s="98"/>
      <c r="L163" s="10" t="s">
        <v>1339</v>
      </c>
      <c r="M163" s="15">
        <v>6</v>
      </c>
      <c r="N163" s="20">
        <v>5</v>
      </c>
      <c r="O163" s="20">
        <v>-3</v>
      </c>
      <c r="P163" s="15" t="s">
        <v>1396</v>
      </c>
      <c r="Q163" s="15" t="s">
        <v>1395</v>
      </c>
      <c r="R163" s="15" t="s">
        <v>1396</v>
      </c>
      <c r="S163" s="10">
        <v>1849081717</v>
      </c>
      <c r="T163" s="10" t="b">
        <v>1</v>
      </c>
      <c r="U163" s="14" t="s">
        <v>721</v>
      </c>
      <c r="V163" s="14" t="b">
        <v>1</v>
      </c>
      <c r="W163" s="14" t="b">
        <v>0</v>
      </c>
      <c r="X163" s="14" t="s">
        <v>1407</v>
      </c>
      <c r="Y163" s="14" t="s">
        <v>1408</v>
      </c>
      <c r="Z163" s="14" t="s">
        <v>1409</v>
      </c>
      <c r="AA163" s="14" t="s">
        <v>1410</v>
      </c>
      <c r="AB163" s="14" t="s">
        <v>1478</v>
      </c>
      <c r="AC163" s="14" t="s">
        <v>1475</v>
      </c>
      <c r="AD163" s="14" t="s">
        <v>1413</v>
      </c>
      <c r="AE163" s="14" t="s">
        <v>1414</v>
      </c>
      <c r="AF163" s="21" t="s">
        <v>1450</v>
      </c>
    </row>
    <row r="164" spans="1:32" x14ac:dyDescent="0.35">
      <c r="A164" s="10">
        <v>27</v>
      </c>
      <c r="B164" s="10" t="b">
        <v>1</v>
      </c>
      <c r="C164" s="10" t="b">
        <v>0</v>
      </c>
      <c r="D164" s="10">
        <v>31</v>
      </c>
      <c r="E164" s="10">
        <v>118</v>
      </c>
      <c r="F164" s="10">
        <v>2</v>
      </c>
      <c r="G164" s="10" t="b">
        <v>1</v>
      </c>
      <c r="H164" s="10">
        <v>155</v>
      </c>
      <c r="I164" s="10"/>
      <c r="J164" s="22">
        <v>149</v>
      </c>
      <c r="K164" s="98"/>
      <c r="L164" s="10" t="s">
        <v>1623</v>
      </c>
      <c r="M164" s="15">
        <v>4</v>
      </c>
      <c r="N164" s="20">
        <v>-7</v>
      </c>
      <c r="O164" s="20">
        <v>-3</v>
      </c>
      <c r="P164" s="15" t="s">
        <v>1394</v>
      </c>
      <c r="Q164" s="15" t="s">
        <v>1417</v>
      </c>
      <c r="R164" s="15" t="s">
        <v>1396</v>
      </c>
      <c r="S164" s="10">
        <v>246848086</v>
      </c>
      <c r="T164" s="10" t="b">
        <v>1</v>
      </c>
      <c r="U164" s="14" t="s">
        <v>717</v>
      </c>
      <c r="V164" s="14" t="b">
        <v>1</v>
      </c>
      <c r="W164" s="14" t="b">
        <v>0</v>
      </c>
      <c r="X164" s="14" t="s">
        <v>1407</v>
      </c>
      <c r="Y164" s="14" t="s">
        <v>1416</v>
      </c>
      <c r="Z164" s="14" t="s">
        <v>1474</v>
      </c>
      <c r="AA164" s="14" t="s">
        <v>1410</v>
      </c>
      <c r="AB164" s="14" t="s">
        <v>1478</v>
      </c>
      <c r="AC164" s="14" t="s">
        <v>1412</v>
      </c>
      <c r="AD164" s="14" t="s">
        <v>1534</v>
      </c>
      <c r="AE164" s="14" t="s">
        <v>1414</v>
      </c>
      <c r="AF164" s="21" t="s">
        <v>1450</v>
      </c>
    </row>
    <row r="165" spans="1:32" x14ac:dyDescent="0.35">
      <c r="A165" s="10">
        <v>72</v>
      </c>
      <c r="B165" s="10" t="b">
        <v>0</v>
      </c>
      <c r="C165" s="10" t="b">
        <v>0</v>
      </c>
      <c r="D165" s="10">
        <v>106</v>
      </c>
      <c r="E165" s="10">
        <v>43</v>
      </c>
      <c r="F165" s="10">
        <v>3</v>
      </c>
      <c r="G165" s="10" t="b">
        <v>1</v>
      </c>
      <c r="H165" s="10">
        <v>156</v>
      </c>
      <c r="I165" s="10"/>
      <c r="J165" s="22">
        <v>149</v>
      </c>
      <c r="K165" s="98"/>
      <c r="L165" s="10" t="s">
        <v>1624</v>
      </c>
      <c r="M165" s="15">
        <v>5</v>
      </c>
      <c r="N165" s="20">
        <v>1</v>
      </c>
      <c r="O165" s="20">
        <v>-3</v>
      </c>
      <c r="P165" s="15" t="s">
        <v>1394</v>
      </c>
      <c r="Q165" s="15" t="s">
        <v>1417</v>
      </c>
      <c r="R165" s="15" t="s">
        <v>1406</v>
      </c>
      <c r="S165" s="10">
        <v>1239687983</v>
      </c>
      <c r="T165" s="10" t="b">
        <v>1</v>
      </c>
      <c r="U165" s="14" t="s">
        <v>732</v>
      </c>
      <c r="V165" s="14" t="b">
        <v>1</v>
      </c>
      <c r="W165" s="14" t="b">
        <v>1</v>
      </c>
      <c r="X165" s="14" t="s">
        <v>1407</v>
      </c>
      <c r="Y165" s="14" t="s">
        <v>1416</v>
      </c>
      <c r="Z165" s="14" t="s">
        <v>1409</v>
      </c>
      <c r="AA165" s="14" t="s">
        <v>1410</v>
      </c>
      <c r="AB165" s="14" t="s">
        <v>1478</v>
      </c>
      <c r="AC165" s="14" t="s">
        <v>1475</v>
      </c>
      <c r="AD165" s="14" t="s">
        <v>1413</v>
      </c>
      <c r="AE165" s="14" t="s">
        <v>1414</v>
      </c>
      <c r="AF165" s="21" t="s">
        <v>1450</v>
      </c>
    </row>
    <row r="166" spans="1:32" x14ac:dyDescent="0.35">
      <c r="A166" s="10">
        <v>276</v>
      </c>
      <c r="B166" s="10" t="b">
        <v>0</v>
      </c>
      <c r="C166" s="10" t="b">
        <v>0</v>
      </c>
      <c r="D166" s="10">
        <v>106</v>
      </c>
      <c r="E166" s="10">
        <v>43</v>
      </c>
      <c r="F166" s="10">
        <v>4</v>
      </c>
      <c r="G166" s="10" t="b">
        <v>1</v>
      </c>
      <c r="H166" s="10">
        <v>157</v>
      </c>
      <c r="I166" s="10"/>
      <c r="J166" s="22">
        <v>149</v>
      </c>
      <c r="K166" s="98"/>
      <c r="L166" s="10" t="s">
        <v>1625</v>
      </c>
      <c r="M166" s="15">
        <v>5</v>
      </c>
      <c r="N166" s="20">
        <v>-1</v>
      </c>
      <c r="O166" s="20">
        <v>-3</v>
      </c>
      <c r="P166" s="15" t="s">
        <v>1394</v>
      </c>
      <c r="Q166" s="15" t="s">
        <v>1417</v>
      </c>
      <c r="R166" s="15" t="s">
        <v>1396</v>
      </c>
      <c r="S166" s="10">
        <v>107116974</v>
      </c>
      <c r="T166" s="10" t="b">
        <v>1</v>
      </c>
      <c r="U166" s="14" t="s">
        <v>721</v>
      </c>
      <c r="V166" s="14" t="b">
        <v>1</v>
      </c>
      <c r="W166" s="14" t="b">
        <v>0</v>
      </c>
      <c r="X166" s="14" t="s">
        <v>1407</v>
      </c>
      <c r="Y166" s="14" t="s">
        <v>1408</v>
      </c>
      <c r="Z166" s="14" t="s">
        <v>1474</v>
      </c>
      <c r="AA166" s="14" t="s">
        <v>1410</v>
      </c>
      <c r="AB166" s="14" t="s">
        <v>1478</v>
      </c>
      <c r="AC166" s="14" t="s">
        <v>1475</v>
      </c>
      <c r="AD166" s="14" t="s">
        <v>1413</v>
      </c>
      <c r="AE166" s="14" t="s">
        <v>1414</v>
      </c>
      <c r="AF166" s="21" t="s">
        <v>1450</v>
      </c>
    </row>
    <row r="167" spans="1:32" x14ac:dyDescent="0.35">
      <c r="A167" s="10">
        <v>108</v>
      </c>
      <c r="B167" s="10" t="b">
        <v>0</v>
      </c>
      <c r="C167" s="10" t="b">
        <v>0</v>
      </c>
      <c r="D167" s="10">
        <v>31</v>
      </c>
      <c r="E167" s="10">
        <v>127</v>
      </c>
      <c r="F167" s="10">
        <v>1</v>
      </c>
      <c r="G167" s="10" t="b">
        <v>0</v>
      </c>
      <c r="H167" s="10">
        <v>158</v>
      </c>
      <c r="I167" s="10"/>
      <c r="J167" s="22">
        <v>158</v>
      </c>
      <c r="K167" s="98"/>
      <c r="L167" s="10" t="s">
        <v>1346</v>
      </c>
      <c r="M167" s="15">
        <v>5</v>
      </c>
      <c r="N167" s="20">
        <v>-3</v>
      </c>
      <c r="O167" s="20">
        <v>-5</v>
      </c>
      <c r="P167" s="15" t="s">
        <v>1394</v>
      </c>
      <c r="Q167" s="15" t="s">
        <v>1417</v>
      </c>
      <c r="R167" s="15" t="s">
        <v>1396</v>
      </c>
      <c r="S167" s="10">
        <v>956112779</v>
      </c>
      <c r="T167" s="10" t="b">
        <v>1</v>
      </c>
      <c r="U167" s="14" t="s">
        <v>689</v>
      </c>
      <c r="V167" s="14" t="b">
        <v>1</v>
      </c>
      <c r="W167" s="14" t="b">
        <v>0</v>
      </c>
      <c r="X167" s="14" t="s">
        <v>1407</v>
      </c>
      <c r="Y167" s="14" t="s">
        <v>1416</v>
      </c>
      <c r="Z167" s="14" t="s">
        <v>1409</v>
      </c>
      <c r="AA167" s="14" t="s">
        <v>1410</v>
      </c>
      <c r="AB167" s="14" t="s">
        <v>1411</v>
      </c>
      <c r="AC167" s="14" t="s">
        <v>1475</v>
      </c>
      <c r="AD167" s="14" t="s">
        <v>1534</v>
      </c>
      <c r="AE167" s="14" t="s">
        <v>1414</v>
      </c>
      <c r="AF167" s="21" t="s">
        <v>1450</v>
      </c>
    </row>
    <row r="168" spans="1:32" x14ac:dyDescent="0.35">
      <c r="A168" s="10">
        <v>205</v>
      </c>
      <c r="B168" s="10" t="b">
        <v>1</v>
      </c>
      <c r="C168" s="10" t="b">
        <v>0</v>
      </c>
      <c r="D168" s="10">
        <v>154</v>
      </c>
      <c r="E168" s="10">
        <v>4</v>
      </c>
      <c r="F168" s="10">
        <v>2</v>
      </c>
      <c r="G168" s="10" t="b">
        <v>0</v>
      </c>
      <c r="H168" s="10">
        <v>159</v>
      </c>
      <c r="I168" s="10"/>
      <c r="J168" s="22">
        <v>158</v>
      </c>
      <c r="K168" s="98"/>
      <c r="L168" s="10" t="s">
        <v>1626</v>
      </c>
      <c r="M168" s="15">
        <v>5</v>
      </c>
      <c r="N168" s="20">
        <v>5</v>
      </c>
      <c r="O168" s="20">
        <v>-5</v>
      </c>
      <c r="P168" s="15" t="s">
        <v>1394</v>
      </c>
      <c r="Q168" s="15" t="s">
        <v>1395</v>
      </c>
      <c r="R168" s="15" t="s">
        <v>1396</v>
      </c>
      <c r="S168" s="10">
        <v>315626256</v>
      </c>
      <c r="T168" s="10" t="b">
        <v>1</v>
      </c>
      <c r="U168" s="14" t="s">
        <v>701</v>
      </c>
      <c r="V168" s="14" t="b">
        <v>1</v>
      </c>
      <c r="W168" s="14" t="b">
        <v>0</v>
      </c>
      <c r="X168" s="14" t="s">
        <v>1407</v>
      </c>
      <c r="Y168" s="14" t="s">
        <v>1416</v>
      </c>
      <c r="Z168" s="14" t="s">
        <v>1474</v>
      </c>
      <c r="AA168" s="14" t="s">
        <v>1410</v>
      </c>
      <c r="AB168" s="14" t="s">
        <v>1411</v>
      </c>
      <c r="AC168" s="14" t="s">
        <v>1475</v>
      </c>
      <c r="AD168" s="14" t="s">
        <v>1413</v>
      </c>
      <c r="AE168" s="14" t="s">
        <v>1414</v>
      </c>
      <c r="AF168" s="21" t="s">
        <v>1450</v>
      </c>
    </row>
    <row r="169" spans="1:32" s="11" customFormat="1" x14ac:dyDescent="0.35">
      <c r="A169" s="10">
        <v>186</v>
      </c>
      <c r="B169" s="10" t="b">
        <v>0</v>
      </c>
      <c r="C169" s="10" t="b">
        <v>0</v>
      </c>
      <c r="D169" s="10">
        <v>106</v>
      </c>
      <c r="E169" s="10">
        <v>54</v>
      </c>
      <c r="F169" s="10">
        <v>1</v>
      </c>
      <c r="G169" s="10" t="b">
        <v>1</v>
      </c>
      <c r="H169" s="10">
        <v>160</v>
      </c>
      <c r="I169" s="10"/>
      <c r="J169" s="22">
        <v>160</v>
      </c>
      <c r="K169" s="98"/>
      <c r="L169" s="10" t="s">
        <v>1627</v>
      </c>
      <c r="M169" s="15">
        <v>5</v>
      </c>
      <c r="N169" s="20">
        <v>-3</v>
      </c>
      <c r="O169" s="20">
        <v>-7</v>
      </c>
      <c r="P169" s="15" t="s">
        <v>1394</v>
      </c>
      <c r="Q169" s="15" t="s">
        <v>1417</v>
      </c>
      <c r="R169" s="15" t="s">
        <v>1396</v>
      </c>
      <c r="S169" s="10">
        <v>768543709</v>
      </c>
      <c r="T169" s="10" t="b">
        <v>1</v>
      </c>
      <c r="U169" s="14" t="s">
        <v>728</v>
      </c>
      <c r="V169" s="14" t="b">
        <v>1</v>
      </c>
      <c r="W169" s="14" t="b">
        <v>0</v>
      </c>
      <c r="X169" s="14" t="s">
        <v>1407</v>
      </c>
      <c r="Y169" s="14" t="s">
        <v>1416</v>
      </c>
      <c r="Z169" s="14" t="s">
        <v>1409</v>
      </c>
      <c r="AA169" s="14" t="s">
        <v>1410</v>
      </c>
      <c r="AB169" s="14" t="s">
        <v>1411</v>
      </c>
      <c r="AC169" s="14" t="s">
        <v>1475</v>
      </c>
      <c r="AD169" s="14" t="s">
        <v>1534</v>
      </c>
      <c r="AE169" s="14" t="s">
        <v>1414</v>
      </c>
      <c r="AF169" s="21" t="s">
        <v>1450</v>
      </c>
    </row>
    <row r="170" spans="1:32" x14ac:dyDescent="0.35">
      <c r="A170" s="10">
        <v>223</v>
      </c>
      <c r="B170" s="10" t="b">
        <v>0</v>
      </c>
      <c r="C170" s="10" t="b">
        <v>0</v>
      </c>
      <c r="D170" s="10">
        <v>6</v>
      </c>
      <c r="E170" s="10">
        <v>154</v>
      </c>
      <c r="F170" s="10">
        <v>2</v>
      </c>
      <c r="G170" s="10" t="b">
        <v>1</v>
      </c>
      <c r="H170" s="10">
        <v>161</v>
      </c>
      <c r="I170" s="10"/>
      <c r="J170" s="22">
        <v>160</v>
      </c>
      <c r="K170" s="98"/>
      <c r="L170" s="10" t="s">
        <v>1628</v>
      </c>
      <c r="M170" s="15">
        <v>4</v>
      </c>
      <c r="N170" s="20">
        <v>-13</v>
      </c>
      <c r="O170" s="20">
        <v>-7</v>
      </c>
      <c r="P170" s="15" t="s">
        <v>1394</v>
      </c>
      <c r="Q170" s="15" t="s">
        <v>1395</v>
      </c>
      <c r="R170" s="15" t="s">
        <v>1396</v>
      </c>
      <c r="S170" s="10">
        <v>490430301</v>
      </c>
      <c r="T170" s="10" t="b">
        <v>1</v>
      </c>
      <c r="U170" s="14" t="s">
        <v>717</v>
      </c>
      <c r="V170" s="14" t="b">
        <v>1</v>
      </c>
      <c r="W170" s="14" t="b">
        <v>0</v>
      </c>
      <c r="X170" s="14" t="s">
        <v>1407</v>
      </c>
      <c r="Y170" s="14" t="s">
        <v>1416</v>
      </c>
      <c r="Z170" s="14" t="s">
        <v>1409</v>
      </c>
      <c r="AA170" s="14" t="s">
        <v>1410</v>
      </c>
      <c r="AB170" s="14" t="s">
        <v>1478</v>
      </c>
      <c r="AC170" s="14" t="s">
        <v>1475</v>
      </c>
      <c r="AD170" s="14" t="s">
        <v>1534</v>
      </c>
      <c r="AE170" s="14" t="s">
        <v>1414</v>
      </c>
      <c r="AF170" s="21" t="s">
        <v>1450</v>
      </c>
    </row>
    <row r="171" spans="1:32" x14ac:dyDescent="0.35">
      <c r="A171" s="10">
        <v>212</v>
      </c>
      <c r="B171" s="10" t="b">
        <v>1</v>
      </c>
      <c r="C171" s="10" t="b">
        <v>0</v>
      </c>
      <c r="D171" s="10">
        <v>154</v>
      </c>
      <c r="E171" s="10">
        <v>6</v>
      </c>
      <c r="F171" s="10">
        <v>3</v>
      </c>
      <c r="G171" s="10" t="b">
        <v>1</v>
      </c>
      <c r="H171" s="10">
        <v>162</v>
      </c>
      <c r="I171" s="10"/>
      <c r="J171" s="22">
        <v>160</v>
      </c>
      <c r="K171" s="98"/>
      <c r="L171" s="10" t="s">
        <v>1629</v>
      </c>
      <c r="M171" s="15">
        <v>4</v>
      </c>
      <c r="N171" s="20">
        <v>3</v>
      </c>
      <c r="O171" s="20">
        <v>-7</v>
      </c>
      <c r="P171" s="15" t="s">
        <v>1396</v>
      </c>
      <c r="Q171" s="15" t="s">
        <v>1395</v>
      </c>
      <c r="R171" s="15" t="s">
        <v>1396</v>
      </c>
      <c r="S171" s="10">
        <v>1203069087</v>
      </c>
      <c r="T171" s="10" t="b">
        <v>1</v>
      </c>
      <c r="U171" s="14" t="s">
        <v>721</v>
      </c>
      <c r="V171" s="14" t="b">
        <v>0</v>
      </c>
      <c r="W171" s="14" t="b">
        <v>0</v>
      </c>
      <c r="X171" s="14" t="s">
        <v>1461</v>
      </c>
      <c r="Y171" s="14" t="s">
        <v>1416</v>
      </c>
      <c r="Z171" s="14" t="s">
        <v>1474</v>
      </c>
      <c r="AA171" s="14" t="s">
        <v>1410</v>
      </c>
      <c r="AB171" s="14" t="s">
        <v>1411</v>
      </c>
      <c r="AC171" s="14" t="s">
        <v>1475</v>
      </c>
      <c r="AD171" s="14" t="s">
        <v>1413</v>
      </c>
      <c r="AE171" s="14" t="s">
        <v>1414</v>
      </c>
      <c r="AF171" s="21" t="s">
        <v>1450</v>
      </c>
    </row>
    <row r="172" spans="1:32" x14ac:dyDescent="0.35">
      <c r="A172" s="10">
        <v>303</v>
      </c>
      <c r="B172" s="10" t="b">
        <v>0</v>
      </c>
      <c r="C172" s="10" t="b">
        <v>0</v>
      </c>
      <c r="D172" s="10">
        <v>106</v>
      </c>
      <c r="E172" s="10">
        <v>54</v>
      </c>
      <c r="F172" s="10">
        <v>4</v>
      </c>
      <c r="G172" s="10" t="b">
        <v>1</v>
      </c>
      <c r="H172" s="10">
        <v>163</v>
      </c>
      <c r="I172" s="10"/>
      <c r="J172" s="22">
        <v>160</v>
      </c>
      <c r="K172" s="98"/>
      <c r="L172" s="10" t="s">
        <v>1630</v>
      </c>
      <c r="M172" s="15">
        <v>4</v>
      </c>
      <c r="N172" s="20">
        <v>1</v>
      </c>
      <c r="O172" s="20">
        <v>-7</v>
      </c>
      <c r="P172" s="15" t="s">
        <v>1396</v>
      </c>
      <c r="Q172" s="15" t="s">
        <v>1395</v>
      </c>
      <c r="R172" s="15" t="s">
        <v>1396</v>
      </c>
      <c r="S172" s="10">
        <v>320828796</v>
      </c>
      <c r="T172" s="10" t="b">
        <v>1</v>
      </c>
      <c r="U172" s="14" t="s">
        <v>721</v>
      </c>
      <c r="V172" s="14" t="b">
        <v>0</v>
      </c>
      <c r="W172" s="14" t="b">
        <v>0</v>
      </c>
      <c r="X172" s="14" t="s">
        <v>1461</v>
      </c>
      <c r="Y172" s="14" t="s">
        <v>1416</v>
      </c>
      <c r="Z172" s="14" t="s">
        <v>1474</v>
      </c>
      <c r="AA172" s="14" t="s">
        <v>1410</v>
      </c>
      <c r="AB172" s="14" t="s">
        <v>1411</v>
      </c>
      <c r="AC172" s="14" t="s">
        <v>1412</v>
      </c>
      <c r="AD172" s="14" t="s">
        <v>1534</v>
      </c>
      <c r="AE172" s="14" t="s">
        <v>1414</v>
      </c>
      <c r="AF172" s="21" t="s">
        <v>1450</v>
      </c>
    </row>
    <row r="173" spans="1:32" x14ac:dyDescent="0.35">
      <c r="A173" s="10">
        <v>67</v>
      </c>
      <c r="B173" s="10" t="b">
        <v>0</v>
      </c>
      <c r="C173" s="10" t="b">
        <v>0</v>
      </c>
      <c r="D173" s="10">
        <v>106</v>
      </c>
      <c r="E173" s="10">
        <v>54</v>
      </c>
      <c r="F173" s="10">
        <v>5</v>
      </c>
      <c r="G173" s="10" t="b">
        <v>1</v>
      </c>
      <c r="H173" s="10">
        <v>164</v>
      </c>
      <c r="I173" s="10"/>
      <c r="J173" s="22">
        <v>160</v>
      </c>
      <c r="K173" s="98"/>
      <c r="L173" s="10" t="s">
        <v>1631</v>
      </c>
      <c r="M173" s="15">
        <v>5</v>
      </c>
      <c r="N173" s="20">
        <v>1</v>
      </c>
      <c r="O173" s="20">
        <v>-7</v>
      </c>
      <c r="P173" s="15" t="s">
        <v>1394</v>
      </c>
      <c r="Q173" s="15" t="s">
        <v>1395</v>
      </c>
      <c r="R173" s="15" t="s">
        <v>1396</v>
      </c>
      <c r="S173" s="10">
        <v>2006524454</v>
      </c>
      <c r="T173" s="10" t="b">
        <v>0</v>
      </c>
      <c r="U173" s="14" t="s">
        <v>713</v>
      </c>
      <c r="V173" s="14" t="b">
        <v>1</v>
      </c>
      <c r="W173" s="14" t="b">
        <v>0</v>
      </c>
      <c r="X173" s="14" t="s">
        <v>1407</v>
      </c>
      <c r="Y173" s="14" t="s">
        <v>1416</v>
      </c>
      <c r="Z173" s="14" t="s">
        <v>1409</v>
      </c>
      <c r="AA173" s="14" t="s">
        <v>1410</v>
      </c>
      <c r="AB173" s="14" t="s">
        <v>1478</v>
      </c>
      <c r="AC173" s="14" t="s">
        <v>1475</v>
      </c>
      <c r="AD173" s="14" t="s">
        <v>1413</v>
      </c>
      <c r="AE173" s="14" t="s">
        <v>1414</v>
      </c>
      <c r="AF173" s="21" t="s">
        <v>1450</v>
      </c>
    </row>
    <row r="174" spans="1:32" x14ac:dyDescent="0.35">
      <c r="A174" s="10">
        <v>121</v>
      </c>
      <c r="B174" s="10" t="b">
        <v>1</v>
      </c>
      <c r="C174" s="10" t="b">
        <v>0</v>
      </c>
      <c r="D174" s="10">
        <v>154</v>
      </c>
      <c r="E174" s="10">
        <v>11</v>
      </c>
      <c r="F174" s="10">
        <v>1</v>
      </c>
      <c r="G174" s="10" t="b">
        <v>0</v>
      </c>
      <c r="H174" s="10">
        <v>165</v>
      </c>
      <c r="I174" s="10"/>
      <c r="J174" s="22">
        <v>165</v>
      </c>
      <c r="K174" s="98"/>
      <c r="L174" s="10" t="s">
        <v>1632</v>
      </c>
      <c r="M174" s="15">
        <v>5</v>
      </c>
      <c r="N174" s="20">
        <v>1</v>
      </c>
      <c r="O174" s="20">
        <v>-9</v>
      </c>
      <c r="P174" s="15" t="s">
        <v>1394</v>
      </c>
      <c r="Q174" s="15" t="s">
        <v>1395</v>
      </c>
      <c r="R174" s="15" t="s">
        <v>1396</v>
      </c>
      <c r="S174" s="10">
        <v>849397905</v>
      </c>
      <c r="T174" s="10" t="b">
        <v>0</v>
      </c>
      <c r="U174" s="14" t="s">
        <v>728</v>
      </c>
      <c r="V174" s="14" t="b">
        <v>1</v>
      </c>
      <c r="W174" s="14" t="b">
        <v>0</v>
      </c>
      <c r="X174" s="14" t="s">
        <v>1407</v>
      </c>
      <c r="Y174" s="14" t="s">
        <v>1416</v>
      </c>
      <c r="Z174" s="14" t="s">
        <v>1409</v>
      </c>
      <c r="AA174" s="14" t="s">
        <v>1410</v>
      </c>
      <c r="AB174" s="14" t="s">
        <v>1478</v>
      </c>
      <c r="AC174" s="14" t="s">
        <v>1475</v>
      </c>
      <c r="AD174" s="14" t="s">
        <v>1413</v>
      </c>
      <c r="AE174" s="14" t="s">
        <v>1414</v>
      </c>
      <c r="AF174" s="21" t="s">
        <v>1450</v>
      </c>
    </row>
    <row r="175" spans="1:32" x14ac:dyDescent="0.35">
      <c r="A175" s="10">
        <v>312</v>
      </c>
      <c r="B175" s="10" t="b">
        <v>0</v>
      </c>
      <c r="C175" s="10" t="b">
        <v>0</v>
      </c>
      <c r="D175" s="10">
        <v>31</v>
      </c>
      <c r="E175" s="10">
        <v>134</v>
      </c>
      <c r="F175" s="10">
        <v>2</v>
      </c>
      <c r="G175" s="10" t="b">
        <v>0</v>
      </c>
      <c r="H175" s="10">
        <v>166</v>
      </c>
      <c r="I175" s="10"/>
      <c r="J175" s="22">
        <v>165</v>
      </c>
      <c r="K175" s="98"/>
      <c r="L175" s="10" t="s">
        <v>1348</v>
      </c>
      <c r="M175" s="15">
        <v>4</v>
      </c>
      <c r="N175" s="20">
        <v>-7</v>
      </c>
      <c r="O175" s="20">
        <v>-9</v>
      </c>
      <c r="P175" s="15" t="s">
        <v>1396</v>
      </c>
      <c r="Q175" s="15" t="s">
        <v>1417</v>
      </c>
      <c r="R175" s="15" t="s">
        <v>1455</v>
      </c>
      <c r="S175" s="10">
        <v>1899355101</v>
      </c>
      <c r="T175" s="10" t="b">
        <v>1</v>
      </c>
      <c r="U175" s="14" t="s">
        <v>721</v>
      </c>
      <c r="V175" s="14" t="b">
        <v>1</v>
      </c>
      <c r="W175" s="14" t="b">
        <v>0</v>
      </c>
      <c r="X175" s="14" t="s">
        <v>1407</v>
      </c>
      <c r="Y175" s="14" t="s">
        <v>1416</v>
      </c>
      <c r="Z175" s="14" t="s">
        <v>1431</v>
      </c>
      <c r="AA175" s="14" t="s">
        <v>1410</v>
      </c>
      <c r="AB175" s="14" t="s">
        <v>1411</v>
      </c>
      <c r="AC175" s="14" t="s">
        <v>1475</v>
      </c>
      <c r="AD175" s="14" t="s">
        <v>1534</v>
      </c>
      <c r="AE175" s="14" t="s">
        <v>1414</v>
      </c>
      <c r="AF175" s="21" t="s">
        <v>1450</v>
      </c>
    </row>
    <row r="176" spans="1:32" hidden="1" outlineLevel="1" x14ac:dyDescent="0.35">
      <c r="A176" s="10">
        <v>278</v>
      </c>
      <c r="B176" s="10" t="b">
        <v>0</v>
      </c>
      <c r="C176" s="10" t="b">
        <v>0</v>
      </c>
      <c r="D176" s="10">
        <v>106</v>
      </c>
      <c r="E176" s="10">
        <v>59</v>
      </c>
      <c r="F176" s="10">
        <v>3</v>
      </c>
      <c r="G176" s="10" t="b">
        <v>0</v>
      </c>
      <c r="H176" s="10">
        <v>167</v>
      </c>
      <c r="I176" s="10"/>
      <c r="J176" s="22">
        <v>165</v>
      </c>
      <c r="K176" s="98"/>
      <c r="L176" s="10" t="s">
        <v>1633</v>
      </c>
      <c r="M176" s="15">
        <v>6</v>
      </c>
      <c r="N176" s="20">
        <v>-1</v>
      </c>
      <c r="O176" s="20">
        <v>-9</v>
      </c>
      <c r="P176" s="15" t="s">
        <v>1396</v>
      </c>
      <c r="Q176" s="15" t="s">
        <v>1417</v>
      </c>
      <c r="R176" s="15" t="s">
        <v>1396</v>
      </c>
      <c r="S176" s="10">
        <v>365556786</v>
      </c>
      <c r="T176" s="10" t="b">
        <v>1</v>
      </c>
      <c r="U176" s="14" t="s">
        <v>721</v>
      </c>
      <c r="V176" s="14" t="b">
        <v>1</v>
      </c>
      <c r="W176" s="14" t="b">
        <v>0</v>
      </c>
      <c r="X176" s="14" t="s">
        <v>1487</v>
      </c>
      <c r="Y176" s="14" t="s">
        <v>1634</v>
      </c>
      <c r="Z176" s="14" t="s">
        <v>1419</v>
      </c>
      <c r="AA176" s="14" t="s">
        <v>1410</v>
      </c>
      <c r="AB176" s="14" t="s">
        <v>1544</v>
      </c>
      <c r="AC176" s="14" t="s">
        <v>1459</v>
      </c>
      <c r="AD176" s="14" t="s">
        <v>1609</v>
      </c>
      <c r="AE176" s="14" t="s">
        <v>1435</v>
      </c>
      <c r="AF176" s="21" t="s">
        <v>1436</v>
      </c>
    </row>
    <row r="177" spans="1:32" hidden="1" outlineLevel="1" x14ac:dyDescent="0.35">
      <c r="A177" s="10">
        <v>272</v>
      </c>
      <c r="B177" s="10" t="b">
        <v>0</v>
      </c>
      <c r="C177" s="10" t="b">
        <v>0</v>
      </c>
      <c r="D177" s="10">
        <v>106</v>
      </c>
      <c r="E177" s="10">
        <v>59</v>
      </c>
      <c r="F177" s="10">
        <v>4</v>
      </c>
      <c r="G177" s="10" t="b">
        <v>0</v>
      </c>
      <c r="H177" s="10">
        <v>168</v>
      </c>
      <c r="I177" s="10"/>
      <c r="J177" s="22">
        <v>165</v>
      </c>
      <c r="K177" s="98"/>
      <c r="L177" s="10" t="s">
        <v>1635</v>
      </c>
      <c r="M177" s="15">
        <v>3</v>
      </c>
      <c r="N177" s="20">
        <v>-7</v>
      </c>
      <c r="O177" s="20">
        <v>-9</v>
      </c>
      <c r="P177" s="15" t="s">
        <v>1396</v>
      </c>
      <c r="Q177" s="15" t="s">
        <v>1417</v>
      </c>
      <c r="R177" s="15" t="s">
        <v>1406</v>
      </c>
      <c r="S177" s="10">
        <v>1054667434</v>
      </c>
      <c r="T177" s="10" t="b">
        <v>1</v>
      </c>
      <c r="U177" s="14" t="s">
        <v>721</v>
      </c>
      <c r="V177" s="14" t="b">
        <v>0</v>
      </c>
      <c r="W177" s="14" t="b">
        <v>0</v>
      </c>
      <c r="X177" s="14" t="s">
        <v>1636</v>
      </c>
      <c r="Y177" s="14" t="s">
        <v>1398</v>
      </c>
      <c r="Z177" s="14" t="s">
        <v>1637</v>
      </c>
      <c r="AA177" s="14" t="s">
        <v>1530</v>
      </c>
      <c r="AB177" s="14" t="s">
        <v>1502</v>
      </c>
      <c r="AC177" s="14" t="s">
        <v>1541</v>
      </c>
      <c r="AD177" s="14" t="s">
        <v>1499</v>
      </c>
      <c r="AE177" s="14" t="s">
        <v>1422</v>
      </c>
      <c r="AF177" s="21" t="s">
        <v>1444</v>
      </c>
    </row>
    <row r="178" spans="1:32" hidden="1" outlineLevel="1" x14ac:dyDescent="0.35">
      <c r="A178" s="10">
        <v>228</v>
      </c>
      <c r="B178" s="10" t="b">
        <v>0</v>
      </c>
      <c r="C178" s="10" t="b">
        <v>0</v>
      </c>
      <c r="D178" s="10">
        <v>154</v>
      </c>
      <c r="E178" s="10">
        <v>11</v>
      </c>
      <c r="F178" s="10">
        <v>5</v>
      </c>
      <c r="G178" s="10" t="b">
        <v>0</v>
      </c>
      <c r="H178" s="10">
        <v>169</v>
      </c>
      <c r="I178" s="10"/>
      <c r="J178" s="22">
        <v>165</v>
      </c>
      <c r="K178" s="98"/>
      <c r="L178" s="10" t="s">
        <v>1638</v>
      </c>
      <c r="M178" s="15">
        <v>5</v>
      </c>
      <c r="N178" s="20">
        <v>1</v>
      </c>
      <c r="O178" s="20">
        <v>-9</v>
      </c>
      <c r="P178" s="15" t="s">
        <v>1</v>
      </c>
      <c r="Q178" s="15" t="s">
        <v>1</v>
      </c>
      <c r="R178" s="15" t="s">
        <v>1</v>
      </c>
      <c r="S178" s="10">
        <v>121840948</v>
      </c>
      <c r="T178" s="10" t="b">
        <v>0</v>
      </c>
      <c r="U178" s="14" t="s">
        <v>1</v>
      </c>
      <c r="V178" s="14" t="b">
        <v>1</v>
      </c>
      <c r="W178" s="14" t="b">
        <v>0</v>
      </c>
      <c r="X178" s="14" t="s">
        <v>1407</v>
      </c>
      <c r="Y178" s="14" t="s">
        <v>1416</v>
      </c>
      <c r="Z178" s="14" t="s">
        <v>1409</v>
      </c>
      <c r="AA178" s="14" t="s">
        <v>1410</v>
      </c>
      <c r="AB178" s="14" t="s">
        <v>1478</v>
      </c>
      <c r="AC178" s="14" t="s">
        <v>1475</v>
      </c>
      <c r="AD178" s="14" t="s">
        <v>1413</v>
      </c>
      <c r="AE178" s="14" t="s">
        <v>1414</v>
      </c>
      <c r="AF178" s="21" t="s">
        <v>1450</v>
      </c>
    </row>
    <row r="179" spans="1:32" hidden="1" outlineLevel="1" x14ac:dyDescent="0.35">
      <c r="A179" s="10">
        <v>320</v>
      </c>
      <c r="B179" s="10" t="b">
        <v>0</v>
      </c>
      <c r="C179" s="10" t="b">
        <v>0</v>
      </c>
      <c r="D179" s="10">
        <v>154</v>
      </c>
      <c r="E179" s="10">
        <v>11</v>
      </c>
      <c r="F179" s="10">
        <v>1</v>
      </c>
      <c r="G179" s="10" t="b">
        <v>1</v>
      </c>
      <c r="H179" s="10">
        <v>170</v>
      </c>
      <c r="I179" s="10"/>
      <c r="J179" s="22">
        <v>165</v>
      </c>
      <c r="K179" s="98"/>
      <c r="L179" s="10" t="s">
        <v>1639</v>
      </c>
      <c r="M179" s="15">
        <v>5</v>
      </c>
      <c r="N179" s="20">
        <v>1</v>
      </c>
      <c r="O179" s="20">
        <v>-9</v>
      </c>
      <c r="P179" s="15" t="s">
        <v>1394</v>
      </c>
      <c r="Q179" s="15" t="s">
        <v>1</v>
      </c>
      <c r="R179" s="15" t="s">
        <v>1455</v>
      </c>
      <c r="S179" s="10">
        <v>2066567573</v>
      </c>
      <c r="T179" s="10" t="b">
        <v>0</v>
      </c>
      <c r="U179" s="14" t="s">
        <v>1</v>
      </c>
      <c r="V179" s="14" t="b">
        <v>1</v>
      </c>
      <c r="W179" s="14" t="b">
        <v>0</v>
      </c>
      <c r="X179" s="14" t="s">
        <v>1407</v>
      </c>
      <c r="Y179" s="14" t="s">
        <v>1416</v>
      </c>
      <c r="Z179" s="14" t="s">
        <v>1409</v>
      </c>
      <c r="AA179" s="14" t="s">
        <v>1410</v>
      </c>
      <c r="AB179" s="14" t="s">
        <v>1478</v>
      </c>
      <c r="AC179" s="14" t="s">
        <v>1475</v>
      </c>
      <c r="AD179" s="14" t="s">
        <v>1413</v>
      </c>
      <c r="AE179" s="14" t="s">
        <v>1414</v>
      </c>
      <c r="AF179" s="21" t="s">
        <v>1450</v>
      </c>
    </row>
    <row r="180" spans="1:32" s="11" customFormat="1" hidden="1" outlineLevel="1" x14ac:dyDescent="0.35">
      <c r="A180" s="10">
        <v>166</v>
      </c>
      <c r="B180" s="10" t="b">
        <v>0</v>
      </c>
      <c r="C180" s="10" t="b">
        <v>0</v>
      </c>
      <c r="D180" s="10">
        <v>154</v>
      </c>
      <c r="E180" s="10">
        <v>11</v>
      </c>
      <c r="F180" s="10">
        <v>2</v>
      </c>
      <c r="G180" s="10" t="b">
        <v>1</v>
      </c>
      <c r="H180" s="10">
        <v>171</v>
      </c>
      <c r="I180" s="10"/>
      <c r="J180" s="22">
        <v>165</v>
      </c>
      <c r="K180" s="98"/>
      <c r="L180" s="10" t="s">
        <v>1640</v>
      </c>
      <c r="M180" s="15">
        <v>5</v>
      </c>
      <c r="N180" s="20">
        <v>1</v>
      </c>
      <c r="O180" s="20">
        <v>-9</v>
      </c>
      <c r="P180" s="15" t="s">
        <v>1394</v>
      </c>
      <c r="Q180" s="15" t="s">
        <v>1395</v>
      </c>
      <c r="R180" s="15" t="s">
        <v>1406</v>
      </c>
      <c r="S180" s="10">
        <v>1797043375</v>
      </c>
      <c r="T180" s="10" t="b">
        <v>0</v>
      </c>
      <c r="U180" s="14" t="s">
        <v>705</v>
      </c>
      <c r="V180" s="14" t="b">
        <v>1</v>
      </c>
      <c r="W180" s="14" t="b">
        <v>1</v>
      </c>
      <c r="X180" s="14" t="s">
        <v>1407</v>
      </c>
      <c r="Y180" s="14" t="s">
        <v>1416</v>
      </c>
      <c r="Z180" s="14" t="s">
        <v>1409</v>
      </c>
      <c r="AA180" s="14" t="s">
        <v>1410</v>
      </c>
      <c r="AB180" s="14" t="s">
        <v>1478</v>
      </c>
      <c r="AC180" s="14" t="s">
        <v>1475</v>
      </c>
      <c r="AD180" s="14" t="s">
        <v>1413</v>
      </c>
      <c r="AE180" s="14" t="s">
        <v>1414</v>
      </c>
      <c r="AF180" s="21" t="s">
        <v>1450</v>
      </c>
    </row>
    <row r="181" spans="1:32" collapsed="1" x14ac:dyDescent="0.35">
      <c r="A181" s="6">
        <v>190</v>
      </c>
      <c r="B181" s="10" t="b">
        <v>0</v>
      </c>
      <c r="C181" s="10" t="b">
        <v>0</v>
      </c>
      <c r="D181" s="10">
        <v>154</v>
      </c>
      <c r="E181" s="10">
        <v>11</v>
      </c>
      <c r="F181" s="10">
        <v>3</v>
      </c>
      <c r="G181" s="10" t="b">
        <v>1</v>
      </c>
      <c r="H181" s="10">
        <v>172</v>
      </c>
      <c r="I181" s="10"/>
      <c r="J181" s="22">
        <v>165</v>
      </c>
      <c r="K181" s="98"/>
      <c r="L181" s="10" t="s">
        <v>1641</v>
      </c>
      <c r="M181" s="15">
        <v>5</v>
      </c>
      <c r="N181" s="20">
        <v>1</v>
      </c>
      <c r="O181" s="20">
        <v>-9</v>
      </c>
      <c r="P181" s="15" t="s">
        <v>1394</v>
      </c>
      <c r="Q181" s="15" t="s">
        <v>1417</v>
      </c>
      <c r="R181" s="15" t="s">
        <v>1396</v>
      </c>
      <c r="S181" s="10">
        <v>2102205529</v>
      </c>
      <c r="T181" s="10" t="b">
        <v>0</v>
      </c>
      <c r="U181" s="14" t="s">
        <v>701</v>
      </c>
      <c r="V181" s="14" t="b">
        <v>1</v>
      </c>
      <c r="W181" s="14" t="b">
        <v>0</v>
      </c>
      <c r="X181" s="14" t="s">
        <v>1407</v>
      </c>
      <c r="Y181" s="14" t="s">
        <v>1416</v>
      </c>
      <c r="Z181" s="14" t="s">
        <v>1409</v>
      </c>
      <c r="AA181" s="14" t="s">
        <v>1410</v>
      </c>
      <c r="AB181" s="14" t="s">
        <v>1478</v>
      </c>
      <c r="AC181" s="14" t="s">
        <v>1475</v>
      </c>
      <c r="AD181" s="14" t="s">
        <v>1413</v>
      </c>
      <c r="AE181" s="14" t="s">
        <v>1414</v>
      </c>
      <c r="AF181" s="21" t="s">
        <v>1450</v>
      </c>
    </row>
    <row r="182" spans="1:32" x14ac:dyDescent="0.35">
      <c r="A182" s="6">
        <v>288</v>
      </c>
      <c r="B182" s="10" t="b">
        <v>0</v>
      </c>
      <c r="C182" s="10" t="b">
        <v>0</v>
      </c>
      <c r="D182" s="10">
        <v>154</v>
      </c>
      <c r="E182" s="10">
        <v>19</v>
      </c>
      <c r="F182" s="10">
        <v>1</v>
      </c>
      <c r="G182" s="10" t="b">
        <v>0</v>
      </c>
      <c r="H182" s="10">
        <v>173</v>
      </c>
      <c r="I182" s="10"/>
      <c r="J182" s="22">
        <v>173</v>
      </c>
      <c r="K182" s="98"/>
      <c r="L182" s="10" t="s">
        <v>1642</v>
      </c>
      <c r="M182" s="15">
        <v>4</v>
      </c>
      <c r="N182" s="20">
        <v>-1</v>
      </c>
      <c r="O182" s="20">
        <v>-11</v>
      </c>
      <c r="P182" s="15" t="s">
        <v>1396</v>
      </c>
      <c r="Q182" s="15" t="s">
        <v>1395</v>
      </c>
      <c r="R182" s="15" t="s">
        <v>1406</v>
      </c>
      <c r="S182" s="10">
        <v>870086347</v>
      </c>
      <c r="T182" s="10" t="b">
        <v>1</v>
      </c>
      <c r="U182" s="14" t="s">
        <v>713</v>
      </c>
      <c r="V182" s="14" t="b">
        <v>0</v>
      </c>
      <c r="W182" s="14" t="b">
        <v>0</v>
      </c>
      <c r="X182" s="14" t="s">
        <v>1461</v>
      </c>
      <c r="Y182" s="14" t="s">
        <v>1416</v>
      </c>
      <c r="Z182" s="14" t="s">
        <v>1409</v>
      </c>
      <c r="AA182" s="14" t="s">
        <v>1410</v>
      </c>
      <c r="AB182" s="14" t="s">
        <v>1478</v>
      </c>
      <c r="AC182" s="14" t="s">
        <v>1475</v>
      </c>
      <c r="AD182" s="14" t="s">
        <v>1413</v>
      </c>
      <c r="AE182" s="14" t="s">
        <v>1414</v>
      </c>
      <c r="AF182" s="21" t="s">
        <v>1450</v>
      </c>
    </row>
    <row r="183" spans="1:32" x14ac:dyDescent="0.35">
      <c r="A183" s="6">
        <v>40</v>
      </c>
      <c r="B183" s="10" t="b">
        <v>1</v>
      </c>
      <c r="C183" s="10" t="b">
        <v>0</v>
      </c>
      <c r="D183" s="10">
        <v>31</v>
      </c>
      <c r="E183" s="10">
        <v>142</v>
      </c>
      <c r="F183" s="10">
        <v>2</v>
      </c>
      <c r="G183" s="10" t="b">
        <v>0</v>
      </c>
      <c r="H183" s="10">
        <v>174</v>
      </c>
      <c r="I183" s="10"/>
      <c r="J183" s="22">
        <v>173</v>
      </c>
      <c r="K183" s="98"/>
      <c r="L183" s="10" t="s">
        <v>1643</v>
      </c>
      <c r="M183" s="15">
        <v>4</v>
      </c>
      <c r="N183" s="20">
        <v>-7</v>
      </c>
      <c r="O183" s="20">
        <v>-11</v>
      </c>
      <c r="P183" s="15" t="s">
        <v>1394</v>
      </c>
      <c r="Q183" s="15" t="s">
        <v>1417</v>
      </c>
      <c r="R183" s="15" t="s">
        <v>1396</v>
      </c>
      <c r="S183" s="10">
        <v>1692709889</v>
      </c>
      <c r="T183" s="10" t="b">
        <v>1</v>
      </c>
      <c r="U183" s="14" t="s">
        <v>728</v>
      </c>
      <c r="V183" s="14" t="b">
        <v>1</v>
      </c>
      <c r="W183" s="14" t="b">
        <v>0</v>
      </c>
      <c r="X183" s="14" t="s">
        <v>1407</v>
      </c>
      <c r="Y183" s="14" t="s">
        <v>1416</v>
      </c>
      <c r="Z183" s="14" t="s">
        <v>1474</v>
      </c>
      <c r="AA183" s="14" t="s">
        <v>1410</v>
      </c>
      <c r="AB183" s="14" t="s">
        <v>1478</v>
      </c>
      <c r="AC183" s="14" t="s">
        <v>1412</v>
      </c>
      <c r="AD183" s="14" t="s">
        <v>1534</v>
      </c>
      <c r="AE183" s="14" t="s">
        <v>1414</v>
      </c>
      <c r="AF183" s="21" t="s">
        <v>1450</v>
      </c>
    </row>
    <row r="184" spans="1:32" x14ac:dyDescent="0.35">
      <c r="A184" s="6">
        <v>263</v>
      </c>
      <c r="B184" s="10" t="b">
        <v>0</v>
      </c>
      <c r="C184" s="10" t="b">
        <v>0</v>
      </c>
      <c r="D184" s="10">
        <v>154</v>
      </c>
      <c r="E184" s="10">
        <v>19</v>
      </c>
      <c r="F184" s="10">
        <v>3</v>
      </c>
      <c r="G184" s="10" t="b">
        <v>0</v>
      </c>
      <c r="H184" s="10">
        <v>175</v>
      </c>
      <c r="I184" s="10"/>
      <c r="J184" s="22">
        <v>173</v>
      </c>
      <c r="K184" s="98"/>
      <c r="L184" s="10" t="s">
        <v>1644</v>
      </c>
      <c r="M184" s="15">
        <v>5</v>
      </c>
      <c r="N184" s="20">
        <v>-1</v>
      </c>
      <c r="O184" s="20">
        <v>-11</v>
      </c>
      <c r="P184" s="15" t="s">
        <v>1394</v>
      </c>
      <c r="Q184" s="15" t="s">
        <v>1417</v>
      </c>
      <c r="R184" s="15" t="s">
        <v>1406</v>
      </c>
      <c r="S184" s="10">
        <v>682823836</v>
      </c>
      <c r="T184" s="10" t="b">
        <v>1</v>
      </c>
      <c r="U184" s="14" t="s">
        <v>728</v>
      </c>
      <c r="V184" s="14" t="b">
        <v>1</v>
      </c>
      <c r="W184" s="14" t="b">
        <v>0</v>
      </c>
      <c r="X184" s="14" t="s">
        <v>1407</v>
      </c>
      <c r="Y184" s="14" t="s">
        <v>1416</v>
      </c>
      <c r="Z184" s="14" t="s">
        <v>1409</v>
      </c>
      <c r="AA184" s="14" t="s">
        <v>1410</v>
      </c>
      <c r="AB184" s="14" t="s">
        <v>1478</v>
      </c>
      <c r="AC184" s="14" t="s">
        <v>1412</v>
      </c>
      <c r="AD184" s="14" t="s">
        <v>1534</v>
      </c>
      <c r="AE184" s="14" t="s">
        <v>1414</v>
      </c>
      <c r="AF184" s="21" t="s">
        <v>1450</v>
      </c>
    </row>
    <row r="185" spans="1:32" x14ac:dyDescent="0.35">
      <c r="A185" s="6">
        <v>315</v>
      </c>
      <c r="B185" s="10" t="b">
        <v>0</v>
      </c>
      <c r="C185" s="10" t="b">
        <v>0</v>
      </c>
      <c r="D185" s="10">
        <v>154</v>
      </c>
      <c r="E185" s="10">
        <v>19</v>
      </c>
      <c r="F185" s="10">
        <v>4</v>
      </c>
      <c r="G185" s="10" t="b">
        <v>0</v>
      </c>
      <c r="H185" s="10">
        <v>176</v>
      </c>
      <c r="I185" s="10"/>
      <c r="J185" s="22">
        <v>173</v>
      </c>
      <c r="K185" s="98"/>
      <c r="L185" s="10" t="s">
        <v>1645</v>
      </c>
      <c r="M185" s="15">
        <v>4</v>
      </c>
      <c r="N185" s="20">
        <v>-1</v>
      </c>
      <c r="O185" s="20">
        <v>-11</v>
      </c>
      <c r="P185" s="15" t="s">
        <v>1396</v>
      </c>
      <c r="Q185" s="15" t="s">
        <v>1417</v>
      </c>
      <c r="R185" s="15" t="s">
        <v>1455</v>
      </c>
      <c r="S185" s="10">
        <v>1791719641</v>
      </c>
      <c r="T185" s="10" t="b">
        <v>1</v>
      </c>
      <c r="U185" s="14" t="s">
        <v>713</v>
      </c>
      <c r="V185" s="14" t="b">
        <v>0</v>
      </c>
      <c r="W185" s="14" t="b">
        <v>0</v>
      </c>
      <c r="X185" s="14" t="s">
        <v>1461</v>
      </c>
      <c r="Y185" s="14" t="s">
        <v>1416</v>
      </c>
      <c r="Z185" s="14" t="s">
        <v>1409</v>
      </c>
      <c r="AA185" s="14" t="s">
        <v>1410</v>
      </c>
      <c r="AB185" s="14" t="s">
        <v>1478</v>
      </c>
      <c r="AC185" s="14" t="s">
        <v>1475</v>
      </c>
      <c r="AD185" s="14" t="s">
        <v>1413</v>
      </c>
      <c r="AE185" s="14" t="s">
        <v>1414</v>
      </c>
      <c r="AF185" s="21" t="s">
        <v>1450</v>
      </c>
    </row>
    <row r="186" spans="1:32" x14ac:dyDescent="0.35">
      <c r="A186" s="6">
        <v>126</v>
      </c>
      <c r="B186" s="10" t="b">
        <v>0</v>
      </c>
      <c r="C186" s="10" t="b">
        <v>1</v>
      </c>
      <c r="D186" s="10">
        <v>106</v>
      </c>
      <c r="E186" s="10">
        <v>71</v>
      </c>
      <c r="F186" s="10">
        <v>1</v>
      </c>
      <c r="G186" s="10" t="b">
        <v>1</v>
      </c>
      <c r="H186" s="10">
        <v>177</v>
      </c>
      <c r="I186" s="10"/>
      <c r="J186" s="22">
        <v>177</v>
      </c>
      <c r="K186" s="98"/>
      <c r="L186" s="10" t="s">
        <v>1646</v>
      </c>
      <c r="M186" s="15">
        <v>4</v>
      </c>
      <c r="N186" s="20">
        <v>-5</v>
      </c>
      <c r="O186" s="20">
        <v>-13</v>
      </c>
      <c r="P186" s="15" t="s">
        <v>1394</v>
      </c>
      <c r="Q186" s="15" t="s">
        <v>1395</v>
      </c>
      <c r="R186" s="15" t="s">
        <v>1396</v>
      </c>
      <c r="S186" s="10">
        <v>1324853007</v>
      </c>
      <c r="T186" s="10" t="b">
        <v>1</v>
      </c>
      <c r="U186" s="14" t="s">
        <v>697</v>
      </c>
      <c r="V186" s="14" t="b">
        <v>0</v>
      </c>
      <c r="W186" s="14" t="b">
        <v>1</v>
      </c>
      <c r="X186" s="14" t="s">
        <v>1461</v>
      </c>
      <c r="Y186" s="14" t="s">
        <v>1416</v>
      </c>
      <c r="Z186" s="14" t="s">
        <v>1409</v>
      </c>
      <c r="AA186" s="14" t="s">
        <v>1410</v>
      </c>
      <c r="AB186" s="14" t="s">
        <v>1411</v>
      </c>
      <c r="AC186" s="14" t="s">
        <v>1475</v>
      </c>
      <c r="AD186" s="14" t="s">
        <v>1534</v>
      </c>
      <c r="AE186" s="14" t="s">
        <v>1414</v>
      </c>
      <c r="AF186" s="21" t="s">
        <v>1450</v>
      </c>
    </row>
    <row r="187" spans="1:32" x14ac:dyDescent="0.35">
      <c r="A187" s="6">
        <v>308</v>
      </c>
      <c r="B187" s="10" t="b">
        <v>0</v>
      </c>
      <c r="C187" s="10" t="b">
        <v>0</v>
      </c>
      <c r="D187" s="10">
        <v>154</v>
      </c>
      <c r="E187" s="10">
        <v>23</v>
      </c>
      <c r="F187" s="10">
        <v>2</v>
      </c>
      <c r="G187" s="10" t="b">
        <v>1</v>
      </c>
      <c r="H187" s="10">
        <v>178</v>
      </c>
      <c r="I187" s="10"/>
      <c r="J187" s="22">
        <v>177</v>
      </c>
      <c r="K187" s="98"/>
      <c r="L187" s="10" t="s">
        <v>1647</v>
      </c>
      <c r="M187" s="15">
        <v>5</v>
      </c>
      <c r="N187" s="20">
        <v>-3</v>
      </c>
      <c r="O187" s="20">
        <v>-13</v>
      </c>
      <c r="P187" s="15" t="s">
        <v>1396</v>
      </c>
      <c r="Q187" s="15" t="s">
        <v>1417</v>
      </c>
      <c r="R187" s="15" t="s">
        <v>1406</v>
      </c>
      <c r="S187" s="10">
        <v>1576390960</v>
      </c>
      <c r="T187" s="10" t="b">
        <v>1</v>
      </c>
      <c r="U187" s="14" t="s">
        <v>709</v>
      </c>
      <c r="V187" s="14" t="b">
        <v>1</v>
      </c>
      <c r="W187" s="14" t="b">
        <v>1</v>
      </c>
      <c r="X187" s="14" t="s">
        <v>1407</v>
      </c>
      <c r="Y187" s="14" t="s">
        <v>1416</v>
      </c>
      <c r="Z187" s="14" t="s">
        <v>1409</v>
      </c>
      <c r="AA187" s="14" t="s">
        <v>1410</v>
      </c>
      <c r="AB187" s="14" t="s">
        <v>1411</v>
      </c>
      <c r="AC187" s="14" t="s">
        <v>1475</v>
      </c>
      <c r="AD187" s="14" t="s">
        <v>1534</v>
      </c>
      <c r="AE187" s="14" t="s">
        <v>1414</v>
      </c>
      <c r="AF187" s="21" t="s">
        <v>1450</v>
      </c>
    </row>
    <row r="188" spans="1:32" x14ac:dyDescent="0.35">
      <c r="A188" s="6">
        <v>218</v>
      </c>
      <c r="B188" s="10" t="b">
        <v>0</v>
      </c>
      <c r="C188" s="10" t="b">
        <v>0</v>
      </c>
      <c r="D188" s="10">
        <v>154</v>
      </c>
      <c r="E188" s="10">
        <v>23</v>
      </c>
      <c r="F188" s="10">
        <v>3</v>
      </c>
      <c r="G188" s="10" t="b">
        <v>1</v>
      </c>
      <c r="H188" s="10">
        <v>179</v>
      </c>
      <c r="I188" s="10"/>
      <c r="J188" s="22">
        <v>177</v>
      </c>
      <c r="K188" s="98"/>
      <c r="L188" s="10" t="s">
        <v>1648</v>
      </c>
      <c r="M188" s="15">
        <v>5</v>
      </c>
      <c r="N188" s="20">
        <v>-3</v>
      </c>
      <c r="O188" s="20">
        <v>-13</v>
      </c>
      <c r="P188" s="15" t="s">
        <v>1396</v>
      </c>
      <c r="Q188" s="15" t="s">
        <v>1417</v>
      </c>
      <c r="R188" s="15" t="s">
        <v>1406</v>
      </c>
      <c r="S188" s="10">
        <v>2110764930</v>
      </c>
      <c r="T188" s="10" t="b">
        <v>1</v>
      </c>
      <c r="U188" s="14" t="s">
        <v>721</v>
      </c>
      <c r="V188" s="14" t="b">
        <v>1</v>
      </c>
      <c r="W188" s="14" t="b">
        <v>0</v>
      </c>
      <c r="X188" s="14" t="s">
        <v>1407</v>
      </c>
      <c r="Y188" s="14" t="s">
        <v>1408</v>
      </c>
      <c r="Z188" s="14" t="s">
        <v>1474</v>
      </c>
      <c r="AA188" s="14" t="s">
        <v>1410</v>
      </c>
      <c r="AB188" s="14" t="s">
        <v>1478</v>
      </c>
      <c r="AC188" s="14" t="s">
        <v>1412</v>
      </c>
      <c r="AD188" s="14" t="s">
        <v>1534</v>
      </c>
      <c r="AE188" s="14" t="s">
        <v>1414</v>
      </c>
      <c r="AF188" s="21" t="s">
        <v>1450</v>
      </c>
    </row>
    <row r="189" spans="1:32" x14ac:dyDescent="0.35">
      <c r="A189" s="6">
        <v>170</v>
      </c>
      <c r="B189" s="10" t="b">
        <v>0</v>
      </c>
      <c r="C189" s="10" t="b">
        <v>0</v>
      </c>
      <c r="D189" s="10">
        <v>6</v>
      </c>
      <c r="E189" s="10">
        <v>171</v>
      </c>
      <c r="F189" s="10">
        <v>4</v>
      </c>
      <c r="G189" s="10" t="b">
        <v>1</v>
      </c>
      <c r="H189" s="10">
        <v>180</v>
      </c>
      <c r="I189" s="10"/>
      <c r="J189" s="22">
        <v>177</v>
      </c>
      <c r="K189" s="98"/>
      <c r="L189" s="10" t="s">
        <v>1649</v>
      </c>
      <c r="M189" s="15">
        <v>3</v>
      </c>
      <c r="N189" s="20">
        <v>-19</v>
      </c>
      <c r="O189" s="20">
        <v>-13</v>
      </c>
      <c r="P189" s="15" t="s">
        <v>1394</v>
      </c>
      <c r="Q189" s="15" t="s">
        <v>1395</v>
      </c>
      <c r="R189" s="15" t="s">
        <v>1396</v>
      </c>
      <c r="S189" s="10">
        <v>805887052</v>
      </c>
      <c r="T189" s="10" t="b">
        <v>1</v>
      </c>
      <c r="U189" s="14" t="s">
        <v>725</v>
      </c>
      <c r="V189" s="14" t="b">
        <v>1</v>
      </c>
      <c r="W189" s="14" t="b">
        <v>0</v>
      </c>
      <c r="X189" s="14" t="s">
        <v>1407</v>
      </c>
      <c r="Y189" s="14" t="s">
        <v>1416</v>
      </c>
      <c r="Z189" s="14" t="s">
        <v>1474</v>
      </c>
      <c r="AA189" s="14" t="s">
        <v>1410</v>
      </c>
      <c r="AB189" s="14" t="s">
        <v>1478</v>
      </c>
      <c r="AC189" s="14" t="s">
        <v>1475</v>
      </c>
      <c r="AD189" s="14" t="s">
        <v>1534</v>
      </c>
      <c r="AE189" s="14" t="s">
        <v>1414</v>
      </c>
      <c r="AF189" s="21" t="s">
        <v>1450</v>
      </c>
    </row>
    <row r="190" spans="1:32" x14ac:dyDescent="0.35">
      <c r="A190" s="6">
        <v>43</v>
      </c>
      <c r="B190" s="10" t="b">
        <v>0</v>
      </c>
      <c r="C190" s="10" t="b">
        <v>0</v>
      </c>
      <c r="D190" s="10">
        <v>31</v>
      </c>
      <c r="E190" s="10">
        <v>150</v>
      </c>
      <c r="F190" s="10">
        <v>1</v>
      </c>
      <c r="G190" s="10" t="b">
        <v>0</v>
      </c>
      <c r="H190" s="10">
        <v>181</v>
      </c>
      <c r="I190" s="10"/>
      <c r="J190" s="22">
        <v>181</v>
      </c>
      <c r="K190" s="98"/>
      <c r="L190" s="10" t="s">
        <v>1650</v>
      </c>
      <c r="M190" s="15">
        <v>4</v>
      </c>
      <c r="N190" s="20">
        <v>-15</v>
      </c>
      <c r="O190" s="20">
        <v>-15</v>
      </c>
      <c r="P190" s="15" t="s">
        <v>1394</v>
      </c>
      <c r="Q190" s="15" t="s">
        <v>1395</v>
      </c>
      <c r="R190" s="15" t="s">
        <v>1396</v>
      </c>
      <c r="S190" s="10">
        <v>1400750662</v>
      </c>
      <c r="T190" s="10" t="b">
        <v>1</v>
      </c>
      <c r="U190" s="14" t="s">
        <v>713</v>
      </c>
      <c r="V190" s="14" t="b">
        <v>1</v>
      </c>
      <c r="W190" s="14" t="b">
        <v>0</v>
      </c>
      <c r="X190" s="14" t="s">
        <v>1407</v>
      </c>
      <c r="Y190" s="14" t="s">
        <v>1408</v>
      </c>
      <c r="Z190" s="14" t="s">
        <v>1474</v>
      </c>
      <c r="AA190" s="14" t="s">
        <v>1410</v>
      </c>
      <c r="AB190" s="14" t="s">
        <v>1478</v>
      </c>
      <c r="AC190" s="14" t="s">
        <v>1475</v>
      </c>
      <c r="AD190" s="14" t="s">
        <v>1534</v>
      </c>
      <c r="AE190" s="14" t="s">
        <v>1414</v>
      </c>
      <c r="AF190" s="21" t="s">
        <v>1450</v>
      </c>
    </row>
    <row r="191" spans="1:32" x14ac:dyDescent="0.35">
      <c r="A191" s="6">
        <v>243</v>
      </c>
      <c r="B191" s="10" t="b">
        <v>0</v>
      </c>
      <c r="C191" s="10" t="b">
        <v>0</v>
      </c>
      <c r="D191" s="10">
        <v>154</v>
      </c>
      <c r="E191" s="10">
        <v>27</v>
      </c>
      <c r="F191" s="10">
        <v>2</v>
      </c>
      <c r="G191" s="10" t="b">
        <v>0</v>
      </c>
      <c r="H191" s="10">
        <v>182</v>
      </c>
      <c r="I191" s="10"/>
      <c r="J191" s="22">
        <v>181</v>
      </c>
      <c r="K191" s="98"/>
      <c r="L191" s="10" t="s">
        <v>1651</v>
      </c>
      <c r="M191" s="15">
        <v>4</v>
      </c>
      <c r="N191" s="20">
        <v>-5</v>
      </c>
      <c r="O191" s="20">
        <v>-15</v>
      </c>
      <c r="P191" s="15" t="s">
        <v>1394</v>
      </c>
      <c r="Q191" s="15" t="s">
        <v>1417</v>
      </c>
      <c r="R191" s="15" t="s">
        <v>1406</v>
      </c>
      <c r="S191" s="10">
        <v>68038104</v>
      </c>
      <c r="T191" s="10" t="b">
        <v>1</v>
      </c>
      <c r="U191" s="14" t="s">
        <v>725</v>
      </c>
      <c r="V191" s="14" t="b">
        <v>1</v>
      </c>
      <c r="W191" s="14" t="b">
        <v>0</v>
      </c>
      <c r="X191" s="14" t="s">
        <v>1407</v>
      </c>
      <c r="Y191" s="14" t="s">
        <v>1416</v>
      </c>
      <c r="Z191" s="14" t="s">
        <v>1474</v>
      </c>
      <c r="AA191" s="14" t="s">
        <v>1410</v>
      </c>
      <c r="AB191" s="14" t="s">
        <v>1478</v>
      </c>
      <c r="AC191" s="14" t="s">
        <v>1475</v>
      </c>
      <c r="AD191" s="14" t="s">
        <v>1413</v>
      </c>
      <c r="AE191" s="14" t="s">
        <v>1414</v>
      </c>
      <c r="AF191" s="21" t="s">
        <v>1450</v>
      </c>
    </row>
    <row r="192" spans="1:32" x14ac:dyDescent="0.35">
      <c r="A192" s="6">
        <v>185</v>
      </c>
      <c r="B192" s="10" t="b">
        <v>0</v>
      </c>
      <c r="C192" s="10" t="b">
        <v>0</v>
      </c>
      <c r="D192" s="10">
        <v>106</v>
      </c>
      <c r="E192" s="10">
        <v>77</v>
      </c>
      <c r="F192" s="10">
        <v>1</v>
      </c>
      <c r="G192" s="10" t="b">
        <v>1</v>
      </c>
      <c r="H192" s="10">
        <v>183</v>
      </c>
      <c r="I192" s="10"/>
      <c r="J192" s="22">
        <v>183</v>
      </c>
      <c r="K192" s="98"/>
      <c r="L192" s="10" t="s">
        <v>1652</v>
      </c>
      <c r="M192" s="15">
        <v>4</v>
      </c>
      <c r="N192" s="20">
        <v>-13</v>
      </c>
      <c r="O192" s="20">
        <v>-17</v>
      </c>
      <c r="P192" s="15" t="s">
        <v>1394</v>
      </c>
      <c r="Q192" s="15" t="s">
        <v>1417</v>
      </c>
      <c r="R192" s="15" t="s">
        <v>1396</v>
      </c>
      <c r="S192" s="10">
        <v>1481879765</v>
      </c>
      <c r="T192" s="10" t="b">
        <v>1</v>
      </c>
      <c r="U192" s="14" t="s">
        <v>709</v>
      </c>
      <c r="V192" s="14" t="b">
        <v>1</v>
      </c>
      <c r="W192" s="14" t="b">
        <v>1</v>
      </c>
      <c r="X192" s="14" t="s">
        <v>1407</v>
      </c>
      <c r="Y192" s="14" t="s">
        <v>1416</v>
      </c>
      <c r="Z192" s="14" t="s">
        <v>1409</v>
      </c>
      <c r="AA192" s="14" t="s">
        <v>1410</v>
      </c>
      <c r="AB192" s="14" t="s">
        <v>1478</v>
      </c>
      <c r="AC192" s="14" t="s">
        <v>1475</v>
      </c>
      <c r="AD192" s="14" t="s">
        <v>1534</v>
      </c>
      <c r="AE192" s="14" t="s">
        <v>1414</v>
      </c>
      <c r="AF192" s="21" t="s">
        <v>1450</v>
      </c>
    </row>
    <row r="193" spans="1:32" x14ac:dyDescent="0.35">
      <c r="A193" s="6">
        <v>41</v>
      </c>
      <c r="B193" s="10" t="b">
        <v>0</v>
      </c>
      <c r="C193" s="10" t="b">
        <v>0</v>
      </c>
      <c r="D193" s="10">
        <v>106</v>
      </c>
      <c r="E193" s="10">
        <v>78</v>
      </c>
      <c r="F193" s="10">
        <v>1</v>
      </c>
      <c r="G193" s="10" t="b">
        <v>0</v>
      </c>
      <c r="H193" s="10">
        <v>184</v>
      </c>
      <c r="I193" s="10"/>
      <c r="J193" s="22">
        <v>184</v>
      </c>
      <c r="K193" s="98"/>
      <c r="L193" s="10" t="s">
        <v>1653</v>
      </c>
      <c r="M193" s="15">
        <v>3</v>
      </c>
      <c r="N193" s="20">
        <v>-13</v>
      </c>
      <c r="O193" s="20">
        <v>-19</v>
      </c>
      <c r="P193" s="15" t="s">
        <v>1396</v>
      </c>
      <c r="Q193" s="15" t="s">
        <v>1395</v>
      </c>
      <c r="R193" s="15" t="s">
        <v>1406</v>
      </c>
      <c r="S193" s="10">
        <v>778070137</v>
      </c>
      <c r="T193" s="10" t="b">
        <v>1</v>
      </c>
      <c r="U193" s="14" t="s">
        <v>721</v>
      </c>
      <c r="V193" s="14" t="b">
        <v>1</v>
      </c>
      <c r="W193" s="14" t="b">
        <v>0</v>
      </c>
      <c r="X193" s="14" t="s">
        <v>1407</v>
      </c>
      <c r="Y193" s="14" t="s">
        <v>1416</v>
      </c>
      <c r="Z193" s="14" t="s">
        <v>1474</v>
      </c>
      <c r="AA193" s="14" t="s">
        <v>1565</v>
      </c>
      <c r="AB193" s="14" t="s">
        <v>1478</v>
      </c>
      <c r="AC193" s="14" t="s">
        <v>1475</v>
      </c>
      <c r="AD193" s="14" t="s">
        <v>1413</v>
      </c>
      <c r="AE193" s="14" t="s">
        <v>1414</v>
      </c>
      <c r="AF193" s="21" t="s">
        <v>1450</v>
      </c>
    </row>
    <row r="194" spans="1:32" x14ac:dyDescent="0.35">
      <c r="A194" s="6">
        <v>293</v>
      </c>
      <c r="B194" s="10" t="b">
        <v>0</v>
      </c>
      <c r="C194" s="10" t="b">
        <v>0</v>
      </c>
      <c r="D194" s="10">
        <v>106</v>
      </c>
      <c r="E194" s="10">
        <v>79</v>
      </c>
      <c r="F194" s="10">
        <v>1</v>
      </c>
      <c r="G194" s="10" t="b">
        <v>1</v>
      </c>
      <c r="H194" s="10">
        <v>185</v>
      </c>
      <c r="I194" s="10"/>
      <c r="J194" s="22">
        <v>185</v>
      </c>
      <c r="K194" s="98"/>
      <c r="L194" s="10" t="s">
        <v>1654</v>
      </c>
      <c r="M194" s="15">
        <v>4</v>
      </c>
      <c r="N194" s="20">
        <v>-13</v>
      </c>
      <c r="O194" s="20">
        <v>-21</v>
      </c>
      <c r="P194" s="15" t="s">
        <v>1394</v>
      </c>
      <c r="Q194" s="15" t="s">
        <v>1395</v>
      </c>
      <c r="R194" s="15" t="s">
        <v>1406</v>
      </c>
      <c r="S194" s="10">
        <v>46978207</v>
      </c>
      <c r="T194" s="10" t="b">
        <v>1</v>
      </c>
      <c r="U194" s="14" t="s">
        <v>681</v>
      </c>
      <c r="V194" s="14" t="b">
        <v>1</v>
      </c>
      <c r="W194" s="14" t="b">
        <v>0</v>
      </c>
      <c r="X194" s="14" t="s">
        <v>1407</v>
      </c>
      <c r="Y194" s="14" t="s">
        <v>1416</v>
      </c>
      <c r="Z194" s="14" t="s">
        <v>1409</v>
      </c>
      <c r="AA194" s="14" t="s">
        <v>1410</v>
      </c>
      <c r="AB194" s="14" t="s">
        <v>1478</v>
      </c>
      <c r="AC194" s="14" t="s">
        <v>1475</v>
      </c>
      <c r="AD194" s="14" t="s">
        <v>1534</v>
      </c>
      <c r="AE194" s="14" t="s">
        <v>1414</v>
      </c>
      <c r="AF194" s="21" t="s">
        <v>1450</v>
      </c>
    </row>
    <row r="195" spans="1:32" x14ac:dyDescent="0.35">
      <c r="A195" s="6">
        <v>151</v>
      </c>
      <c r="B195" s="10" t="b">
        <v>0</v>
      </c>
      <c r="C195" s="10" t="b">
        <v>0</v>
      </c>
      <c r="D195" s="10">
        <v>154</v>
      </c>
      <c r="E195" s="10">
        <v>32</v>
      </c>
      <c r="F195" s="10">
        <v>1</v>
      </c>
      <c r="G195" s="10" t="b">
        <v>0</v>
      </c>
      <c r="H195" s="10">
        <v>186</v>
      </c>
      <c r="I195" s="10"/>
      <c r="J195" s="22">
        <v>186</v>
      </c>
      <c r="K195" s="98"/>
      <c r="L195" s="10" t="s">
        <v>1655</v>
      </c>
      <c r="M195" s="15">
        <v>4</v>
      </c>
      <c r="N195" s="20">
        <v>-13</v>
      </c>
      <c r="O195" s="20">
        <v>-23</v>
      </c>
      <c r="P195" s="15" t="s">
        <v>1396</v>
      </c>
      <c r="Q195" s="15" t="s">
        <v>1395</v>
      </c>
      <c r="R195" s="15" t="s">
        <v>1396</v>
      </c>
      <c r="S195" s="10">
        <v>1397955240</v>
      </c>
      <c r="T195" s="10" t="b">
        <v>1</v>
      </c>
      <c r="U195" s="14" t="s">
        <v>689</v>
      </c>
      <c r="V195" s="14" t="b">
        <v>1</v>
      </c>
      <c r="W195" s="14" t="b">
        <v>0</v>
      </c>
      <c r="X195" s="14" t="s">
        <v>1407</v>
      </c>
      <c r="Y195" s="14" t="s">
        <v>1416</v>
      </c>
      <c r="Z195" s="14" t="s">
        <v>1409</v>
      </c>
      <c r="AA195" s="14" t="s">
        <v>1410</v>
      </c>
      <c r="AB195" s="14" t="s">
        <v>1478</v>
      </c>
      <c r="AC195" s="14" t="s">
        <v>1475</v>
      </c>
      <c r="AD195" s="14" t="s">
        <v>1534</v>
      </c>
      <c r="AE195" s="14" t="s">
        <v>1414</v>
      </c>
      <c r="AF195" s="21" t="s">
        <v>1450</v>
      </c>
    </row>
    <row r="196" spans="1:32" x14ac:dyDescent="0.35">
      <c r="A196" s="6">
        <v>319</v>
      </c>
      <c r="B196" s="10" t="b">
        <v>0</v>
      </c>
      <c r="C196" s="10" t="b">
        <v>0</v>
      </c>
      <c r="D196" s="10">
        <v>106</v>
      </c>
      <c r="E196" s="10">
        <v>81</v>
      </c>
      <c r="F196" s="10">
        <v>1</v>
      </c>
      <c r="G196" s="10" t="b">
        <v>1</v>
      </c>
      <c r="H196" s="10">
        <v>187</v>
      </c>
      <c r="I196" s="10"/>
      <c r="J196" s="22">
        <v>187</v>
      </c>
      <c r="K196" s="98"/>
      <c r="L196" s="10" t="s">
        <v>1656</v>
      </c>
      <c r="M196" s="15">
        <v>1</v>
      </c>
      <c r="N196" s="20">
        <v>0</v>
      </c>
      <c r="O196" s="20">
        <v>0</v>
      </c>
      <c r="P196" s="15" t="s">
        <v>1394</v>
      </c>
      <c r="Q196" s="15" t="s">
        <v>1</v>
      </c>
      <c r="R196" s="15" t="s">
        <v>1455</v>
      </c>
      <c r="S196" s="10">
        <v>2142395997</v>
      </c>
      <c r="T196" s="10" t="b">
        <v>0</v>
      </c>
      <c r="U196" s="14" t="s">
        <v>1</v>
      </c>
      <c r="V196" s="14" t="b">
        <v>0</v>
      </c>
      <c r="W196" s="14" t="b">
        <v>0</v>
      </c>
      <c r="X196" s="14" t="s">
        <v>1657</v>
      </c>
      <c r="Y196" s="14" t="s">
        <v>1658</v>
      </c>
      <c r="Z196" s="14" t="s">
        <v>1659</v>
      </c>
      <c r="AA196" s="14" t="s">
        <v>1660</v>
      </c>
      <c r="AB196" s="14" t="s">
        <v>1661</v>
      </c>
      <c r="AC196" s="14" t="s">
        <v>1662</v>
      </c>
      <c r="AD196" s="14" t="s">
        <v>1663</v>
      </c>
      <c r="AE196" s="14" t="s">
        <v>1664</v>
      </c>
      <c r="AF196" s="21" t="s">
        <v>1665</v>
      </c>
    </row>
    <row r="197" spans="1:32" x14ac:dyDescent="0.35">
      <c r="A197" s="6">
        <v>318</v>
      </c>
      <c r="B197" s="10" t="b">
        <v>0</v>
      </c>
      <c r="C197" s="10" t="b">
        <v>0</v>
      </c>
      <c r="D197" s="10">
        <v>6</v>
      </c>
      <c r="E197" s="10">
        <v>181</v>
      </c>
      <c r="F197" s="10">
        <v>2</v>
      </c>
      <c r="G197" s="10" t="b">
        <v>1</v>
      </c>
      <c r="H197" s="10">
        <v>188</v>
      </c>
      <c r="I197" s="10"/>
      <c r="J197" s="22">
        <v>187</v>
      </c>
      <c r="K197" s="98"/>
      <c r="L197" s="10" t="s">
        <v>1370</v>
      </c>
      <c r="M197" s="15">
        <v>8</v>
      </c>
      <c r="N197" s="20">
        <v>0</v>
      </c>
      <c r="O197" s="20">
        <v>0</v>
      </c>
      <c r="P197" s="15" t="s">
        <v>1394</v>
      </c>
      <c r="Q197" s="15" t="s">
        <v>1</v>
      </c>
      <c r="R197" s="15" t="s">
        <v>1455</v>
      </c>
      <c r="S197" s="10">
        <v>588737698</v>
      </c>
      <c r="T197" s="10" t="b">
        <v>0</v>
      </c>
      <c r="U197" s="14" t="s">
        <v>1</v>
      </c>
      <c r="V197" s="14" t="b">
        <v>1</v>
      </c>
      <c r="W197" s="14" t="b">
        <v>0</v>
      </c>
      <c r="X197" s="14" t="s">
        <v>1666</v>
      </c>
      <c r="Y197" s="14" t="s">
        <v>1667</v>
      </c>
      <c r="Z197" s="14" t="s">
        <v>1668</v>
      </c>
      <c r="AA197" s="14" t="s">
        <v>1669</v>
      </c>
      <c r="AB197" s="14" t="s">
        <v>1670</v>
      </c>
      <c r="AC197" s="14" t="s">
        <v>1671</v>
      </c>
      <c r="AD197" s="14" t="s">
        <v>1672</v>
      </c>
      <c r="AE197" s="14" t="s">
        <v>1673</v>
      </c>
      <c r="AF197" s="21" t="s">
        <v>1674</v>
      </c>
    </row>
    <row r="198" spans="1:32" x14ac:dyDescent="0.35">
      <c r="B198" s="10"/>
      <c r="C198" s="10"/>
      <c r="D198" s="10"/>
      <c r="E198" s="10" t="e">
        <v>#VALUE!</v>
      </c>
      <c r="F198" s="10">
        <v>1</v>
      </c>
      <c r="G198" s="10" t="b">
        <v>0</v>
      </c>
      <c r="H198" s="10"/>
      <c r="I198" s="10"/>
      <c r="J198" s="22" t="s">
        <v>1</v>
      </c>
      <c r="K198" s="98"/>
      <c r="L198" s="10" t="s">
        <v>1675</v>
      </c>
      <c r="M198" s="15"/>
      <c r="N198" s="20"/>
      <c r="O198" s="20"/>
      <c r="P198" s="15"/>
      <c r="Q198" s="15"/>
      <c r="R198" s="15"/>
      <c r="S198" s="10"/>
      <c r="T198" s="10"/>
      <c r="U198" s="14"/>
      <c r="V198" s="14" t="b">
        <v>0</v>
      </c>
      <c r="W198" s="14" t="b">
        <v>0</v>
      </c>
      <c r="X198" s="14"/>
      <c r="Y198" s="14"/>
      <c r="Z198" s="14"/>
      <c r="AA198" s="14"/>
      <c r="AB198" s="14"/>
      <c r="AC198" s="14"/>
      <c r="AD198" s="14"/>
      <c r="AE198" s="14"/>
      <c r="AF198" s="21"/>
    </row>
    <row r="199" spans="1:32" x14ac:dyDescent="0.35">
      <c r="B199" s="10"/>
      <c r="C199" s="10"/>
      <c r="D199" s="10"/>
      <c r="E199" s="10" t="e">
        <v>#VALUE!</v>
      </c>
      <c r="F199" s="10">
        <v>2</v>
      </c>
      <c r="G199" s="10" t="b">
        <v>0</v>
      </c>
      <c r="H199" s="10"/>
      <c r="I199" s="10"/>
      <c r="J199" s="22" t="s">
        <v>1</v>
      </c>
      <c r="K199" s="98"/>
      <c r="L199" s="10" t="s">
        <v>1675</v>
      </c>
      <c r="M199" s="15"/>
      <c r="N199" s="20"/>
      <c r="O199" s="20"/>
      <c r="P199" s="15"/>
      <c r="Q199" s="15"/>
      <c r="R199" s="15"/>
      <c r="S199" s="10"/>
      <c r="T199" s="10"/>
      <c r="U199" s="14"/>
      <c r="V199" s="14" t="b">
        <v>0</v>
      </c>
      <c r="W199" s="14" t="b">
        <v>0</v>
      </c>
      <c r="X199" s="14"/>
      <c r="Y199" s="14"/>
      <c r="Z199" s="14"/>
      <c r="AA199" s="14"/>
      <c r="AB199" s="14"/>
      <c r="AC199" s="14"/>
      <c r="AD199" s="14"/>
      <c r="AE199" s="14"/>
      <c r="AF199" s="21"/>
    </row>
    <row r="200" spans="1:32" x14ac:dyDescent="0.35">
      <c r="B200" s="10"/>
      <c r="C200" s="10"/>
      <c r="D200" s="10"/>
      <c r="E200" s="10" t="e">
        <v>#VALUE!</v>
      </c>
      <c r="F200" s="10">
        <v>3</v>
      </c>
      <c r="G200" s="10" t="b">
        <v>0</v>
      </c>
      <c r="H200" s="10"/>
      <c r="I200" s="10"/>
      <c r="J200" s="22" t="s">
        <v>1</v>
      </c>
      <c r="K200" s="98"/>
      <c r="L200" s="10" t="s">
        <v>1675</v>
      </c>
      <c r="M200" s="15"/>
      <c r="N200" s="20"/>
      <c r="O200" s="20"/>
      <c r="P200" s="15"/>
      <c r="Q200" s="15"/>
      <c r="R200" s="15"/>
      <c r="S200" s="10"/>
      <c r="T200" s="10"/>
      <c r="U200" s="14"/>
      <c r="V200" s="14" t="b">
        <v>0</v>
      </c>
      <c r="W200" s="14" t="b">
        <v>0</v>
      </c>
      <c r="X200" s="14"/>
      <c r="Y200" s="14"/>
      <c r="Z200" s="14"/>
      <c r="AA200" s="14"/>
      <c r="AB200" s="14"/>
      <c r="AC200" s="14"/>
      <c r="AD200" s="14"/>
      <c r="AE200" s="14"/>
      <c r="AF200" s="21"/>
    </row>
    <row r="201" spans="1:32" x14ac:dyDescent="0.35">
      <c r="B201" s="10"/>
      <c r="C201" s="10"/>
      <c r="D201" s="10"/>
      <c r="E201" s="10" t="e">
        <v>#VALUE!</v>
      </c>
      <c r="F201" s="10">
        <v>4</v>
      </c>
      <c r="G201" s="10" t="b">
        <v>0</v>
      </c>
      <c r="H201" s="10"/>
      <c r="I201" s="10"/>
      <c r="J201" s="22" t="s">
        <v>1</v>
      </c>
      <c r="K201" s="98"/>
      <c r="L201" s="10" t="s">
        <v>1675</v>
      </c>
      <c r="M201" s="15"/>
      <c r="N201" s="20"/>
      <c r="O201" s="20"/>
      <c r="P201" s="15"/>
      <c r="Q201" s="15"/>
      <c r="R201" s="15"/>
      <c r="S201" s="10"/>
      <c r="T201" s="10"/>
      <c r="U201" s="14"/>
      <c r="V201" s="14" t="b">
        <v>0</v>
      </c>
      <c r="W201" s="14" t="b">
        <v>0</v>
      </c>
      <c r="X201" s="14"/>
      <c r="Y201" s="14"/>
      <c r="Z201" s="14"/>
      <c r="AA201" s="14"/>
      <c r="AB201" s="14"/>
      <c r="AC201" s="14"/>
      <c r="AD201" s="14"/>
      <c r="AE201" s="14"/>
      <c r="AF201" s="21"/>
    </row>
    <row r="202" spans="1:32" x14ac:dyDescent="0.35">
      <c r="B202" s="10"/>
      <c r="C202" s="10"/>
      <c r="D202" s="10"/>
      <c r="E202" s="10" t="e">
        <v>#VALUE!</v>
      </c>
      <c r="F202" s="10">
        <v>5</v>
      </c>
      <c r="G202" s="10" t="b">
        <v>0</v>
      </c>
      <c r="H202" s="10"/>
      <c r="I202" s="10"/>
      <c r="J202" s="22" t="s">
        <v>1</v>
      </c>
      <c r="K202" s="98"/>
      <c r="L202" s="10" t="s">
        <v>1675</v>
      </c>
      <c r="M202" s="15"/>
      <c r="N202" s="20"/>
      <c r="O202" s="20"/>
      <c r="P202" s="15"/>
      <c r="Q202" s="15"/>
      <c r="R202" s="15"/>
      <c r="S202" s="10"/>
      <c r="T202" s="10"/>
      <c r="U202" s="14"/>
      <c r="V202" s="14" t="b">
        <v>0</v>
      </c>
      <c r="W202" s="14" t="b">
        <v>0</v>
      </c>
      <c r="X202" s="14"/>
      <c r="Y202" s="14"/>
      <c r="Z202" s="14"/>
      <c r="AA202" s="14"/>
      <c r="AB202" s="14"/>
      <c r="AC202" s="14"/>
      <c r="AD202" s="14"/>
      <c r="AE202" s="14"/>
      <c r="AF202" s="21"/>
    </row>
    <row r="203" spans="1:32" x14ac:dyDescent="0.35">
      <c r="B203" s="10"/>
      <c r="C203" s="10"/>
      <c r="D203" s="10"/>
      <c r="E203" s="10" t="e">
        <v>#VALUE!</v>
      </c>
      <c r="F203" s="10">
        <v>1</v>
      </c>
      <c r="G203" s="10" t="b">
        <v>1</v>
      </c>
      <c r="H203" s="10"/>
      <c r="I203" s="10"/>
      <c r="J203" s="22" t="s">
        <v>1</v>
      </c>
      <c r="K203" s="98"/>
      <c r="L203" s="10" t="s">
        <v>1675</v>
      </c>
      <c r="M203" s="15"/>
      <c r="N203" s="20"/>
      <c r="O203" s="20"/>
      <c r="P203" s="15"/>
      <c r="Q203" s="15"/>
      <c r="R203" s="15"/>
      <c r="S203" s="10"/>
      <c r="T203" s="10"/>
      <c r="U203" s="14"/>
      <c r="V203" s="14" t="b">
        <v>0</v>
      </c>
      <c r="W203" s="14" t="b">
        <v>0</v>
      </c>
      <c r="X203" s="14"/>
      <c r="Y203" s="14"/>
      <c r="Z203" s="14"/>
      <c r="AA203" s="14"/>
      <c r="AB203" s="14"/>
      <c r="AC203" s="14"/>
      <c r="AD203" s="14"/>
      <c r="AE203" s="14"/>
      <c r="AF203" s="21"/>
    </row>
    <row r="204" spans="1:32" x14ac:dyDescent="0.35">
      <c r="B204" s="10"/>
      <c r="C204" s="10"/>
      <c r="D204" s="10"/>
      <c r="E204" s="10" t="e">
        <v>#VALUE!</v>
      </c>
      <c r="F204" s="10">
        <v>2</v>
      </c>
      <c r="G204" s="10" t="b">
        <v>1</v>
      </c>
      <c r="H204" s="10"/>
      <c r="I204" s="10"/>
      <c r="J204" s="22" t="s">
        <v>1</v>
      </c>
      <c r="K204" s="98"/>
      <c r="L204" s="10" t="s">
        <v>1675</v>
      </c>
      <c r="M204" s="15"/>
      <c r="N204" s="20"/>
      <c r="O204" s="20"/>
      <c r="P204" s="15"/>
      <c r="Q204" s="15"/>
      <c r="R204" s="15"/>
      <c r="S204" s="10"/>
      <c r="T204" s="10"/>
      <c r="U204" s="14"/>
      <c r="V204" s="14" t="b">
        <v>0</v>
      </c>
      <c r="W204" s="14" t="b">
        <v>0</v>
      </c>
      <c r="X204" s="14"/>
      <c r="Y204" s="14"/>
      <c r="Z204" s="14"/>
      <c r="AA204" s="14"/>
      <c r="AB204" s="14"/>
      <c r="AC204" s="14"/>
      <c r="AD204" s="14"/>
      <c r="AE204" s="14"/>
      <c r="AF204" s="21"/>
    </row>
    <row r="205" spans="1:32" x14ac:dyDescent="0.35">
      <c r="B205" s="10"/>
      <c r="C205" s="10"/>
      <c r="D205" s="10"/>
      <c r="E205" s="10" t="e">
        <v>#VALUE!</v>
      </c>
      <c r="F205" s="10">
        <v>3</v>
      </c>
      <c r="G205" s="10" t="b">
        <v>1</v>
      </c>
      <c r="H205" s="10"/>
      <c r="I205" s="10"/>
      <c r="J205" s="22" t="s">
        <v>1</v>
      </c>
      <c r="K205" s="98"/>
      <c r="L205" s="10" t="s">
        <v>1675</v>
      </c>
      <c r="M205" s="15"/>
      <c r="N205" s="20"/>
      <c r="O205" s="20"/>
      <c r="P205" s="15"/>
      <c r="Q205" s="15"/>
      <c r="R205" s="15"/>
      <c r="S205" s="10"/>
      <c r="T205" s="10"/>
      <c r="U205" s="14"/>
      <c r="V205" s="14" t="b">
        <v>0</v>
      </c>
      <c r="W205" s="14" t="b">
        <v>0</v>
      </c>
      <c r="X205" s="14"/>
      <c r="Y205" s="14"/>
      <c r="Z205" s="14"/>
      <c r="AA205" s="14"/>
      <c r="AB205" s="14"/>
      <c r="AC205" s="14"/>
      <c r="AD205" s="14"/>
      <c r="AE205" s="14"/>
      <c r="AF205" s="21"/>
    </row>
    <row r="206" spans="1:32" x14ac:dyDescent="0.35">
      <c r="B206" s="10"/>
      <c r="C206" s="10"/>
      <c r="D206" s="10"/>
      <c r="E206" s="10" t="e">
        <v>#VALUE!</v>
      </c>
      <c r="F206" s="10">
        <v>4</v>
      </c>
      <c r="G206" s="10" t="b">
        <v>1</v>
      </c>
      <c r="H206" s="10"/>
      <c r="I206" s="10"/>
      <c r="J206" s="22" t="s">
        <v>1</v>
      </c>
      <c r="K206" s="98"/>
      <c r="L206" s="10" t="s">
        <v>1675</v>
      </c>
      <c r="M206" s="15"/>
      <c r="N206" s="20"/>
      <c r="O206" s="20"/>
      <c r="P206" s="15"/>
      <c r="Q206" s="15"/>
      <c r="R206" s="15"/>
      <c r="S206" s="10"/>
      <c r="T206" s="10"/>
      <c r="U206" s="14"/>
      <c r="V206" s="14" t="b">
        <v>0</v>
      </c>
      <c r="W206" s="14" t="b">
        <v>0</v>
      </c>
      <c r="X206" s="14"/>
      <c r="Y206" s="14"/>
      <c r="Z206" s="14"/>
      <c r="AA206" s="14"/>
      <c r="AB206" s="14"/>
      <c r="AC206" s="14"/>
      <c r="AD206" s="14"/>
      <c r="AE206" s="14"/>
      <c r="AF206" s="21"/>
    </row>
    <row r="207" spans="1:32" x14ac:dyDescent="0.35">
      <c r="B207" s="10"/>
      <c r="C207" s="10"/>
      <c r="D207" s="10"/>
      <c r="E207" s="10" t="e">
        <v>#VALUE!</v>
      </c>
      <c r="F207" s="10">
        <v>5</v>
      </c>
      <c r="G207" s="10" t="b">
        <v>1</v>
      </c>
      <c r="H207" s="10"/>
      <c r="I207" s="10"/>
      <c r="J207" s="22" t="s">
        <v>1</v>
      </c>
      <c r="K207" s="98"/>
      <c r="L207" s="10" t="s">
        <v>1675</v>
      </c>
      <c r="M207" s="15"/>
      <c r="N207" s="20"/>
      <c r="O207" s="20"/>
      <c r="P207" s="15"/>
      <c r="Q207" s="15"/>
      <c r="R207" s="15"/>
      <c r="S207" s="10"/>
      <c r="T207" s="10"/>
      <c r="U207" s="14"/>
      <c r="V207" s="14" t="b">
        <v>0</v>
      </c>
      <c r="W207" s="14" t="b">
        <v>0</v>
      </c>
      <c r="X207" s="14"/>
      <c r="Y207" s="14"/>
      <c r="Z207" s="14"/>
      <c r="AA207" s="14"/>
      <c r="AB207" s="14"/>
      <c r="AC207" s="14"/>
      <c r="AD207" s="14"/>
      <c r="AE207" s="14"/>
      <c r="AF207" s="21"/>
    </row>
    <row r="208" spans="1:32" x14ac:dyDescent="0.35">
      <c r="B208" s="10"/>
      <c r="C208" s="10"/>
      <c r="D208" s="10"/>
      <c r="E208" s="10" t="e">
        <v>#VALUE!</v>
      </c>
      <c r="F208" s="10">
        <v>1</v>
      </c>
      <c r="G208" s="10" t="b">
        <v>0</v>
      </c>
      <c r="H208" s="10"/>
      <c r="I208" s="10"/>
      <c r="J208" s="22" t="s">
        <v>1</v>
      </c>
      <c r="K208" s="98"/>
      <c r="L208" s="10" t="s">
        <v>1675</v>
      </c>
      <c r="M208" s="15"/>
      <c r="N208" s="20"/>
      <c r="O208" s="20"/>
      <c r="P208" s="15"/>
      <c r="Q208" s="15"/>
      <c r="R208" s="15"/>
      <c r="S208" s="10"/>
      <c r="T208" s="10"/>
      <c r="U208" s="14"/>
      <c r="V208" s="14" t="b">
        <v>0</v>
      </c>
      <c r="W208" s="14" t="b">
        <v>0</v>
      </c>
      <c r="X208" s="14"/>
      <c r="Y208" s="14"/>
      <c r="Z208" s="14"/>
      <c r="AA208" s="14"/>
      <c r="AB208" s="14"/>
      <c r="AC208" s="14"/>
      <c r="AD208" s="14"/>
      <c r="AE208" s="14"/>
      <c r="AF208" s="21"/>
    </row>
    <row r="209" spans="2:32" x14ac:dyDescent="0.35">
      <c r="B209" s="10"/>
      <c r="C209" s="10"/>
      <c r="D209" s="10"/>
      <c r="E209" s="10" t="e">
        <v>#VALUE!</v>
      </c>
      <c r="F209" s="10">
        <v>2</v>
      </c>
      <c r="G209" s="10" t="b">
        <v>0</v>
      </c>
      <c r="H209" s="10"/>
      <c r="I209" s="10"/>
      <c r="J209" s="22" t="s">
        <v>1</v>
      </c>
      <c r="K209" s="98"/>
      <c r="L209" s="10" t="s">
        <v>1675</v>
      </c>
      <c r="M209" s="15"/>
      <c r="N209" s="20"/>
      <c r="O209" s="20"/>
      <c r="P209" s="15"/>
      <c r="Q209" s="15"/>
      <c r="R209" s="15"/>
      <c r="S209" s="10"/>
      <c r="T209" s="10"/>
      <c r="U209" s="14"/>
      <c r="V209" s="14" t="b">
        <v>0</v>
      </c>
      <c r="W209" s="14" t="b">
        <v>0</v>
      </c>
      <c r="X209" s="14"/>
      <c r="Y209" s="14"/>
      <c r="Z209" s="14"/>
      <c r="AA209" s="14"/>
      <c r="AB209" s="14"/>
      <c r="AC209" s="14"/>
      <c r="AD209" s="14"/>
      <c r="AE209" s="14"/>
      <c r="AF209" s="21"/>
    </row>
    <row r="210" spans="2:32" x14ac:dyDescent="0.35">
      <c r="B210" s="10"/>
      <c r="C210" s="10"/>
      <c r="D210" s="10"/>
      <c r="E210" s="10" t="e">
        <v>#VALUE!</v>
      </c>
      <c r="F210" s="10">
        <v>3</v>
      </c>
      <c r="G210" s="10" t="b">
        <v>0</v>
      </c>
      <c r="H210" s="10"/>
      <c r="I210" s="10"/>
      <c r="J210" s="22" t="s">
        <v>1</v>
      </c>
      <c r="K210" s="98"/>
      <c r="L210" s="10" t="s">
        <v>1675</v>
      </c>
      <c r="M210" s="15"/>
      <c r="N210" s="20"/>
      <c r="O210" s="20"/>
      <c r="P210" s="15"/>
      <c r="Q210" s="15"/>
      <c r="R210" s="15"/>
      <c r="S210" s="10"/>
      <c r="T210" s="10"/>
      <c r="U210" s="14"/>
      <c r="V210" s="14" t="b">
        <v>0</v>
      </c>
      <c r="W210" s="14" t="b">
        <v>0</v>
      </c>
      <c r="X210" s="14"/>
      <c r="Y210" s="14"/>
      <c r="Z210" s="14"/>
      <c r="AA210" s="14"/>
      <c r="AB210" s="14"/>
      <c r="AC210" s="14"/>
      <c r="AD210" s="14"/>
      <c r="AE210" s="14"/>
      <c r="AF210" s="21"/>
    </row>
    <row r="211" spans="2:32" x14ac:dyDescent="0.35">
      <c r="B211" s="10"/>
      <c r="C211" s="10"/>
      <c r="D211" s="10"/>
      <c r="E211" s="10" t="e">
        <v>#VALUE!</v>
      </c>
      <c r="F211" s="10">
        <v>4</v>
      </c>
      <c r="G211" s="10" t="b">
        <v>0</v>
      </c>
      <c r="H211" s="10"/>
      <c r="I211" s="10"/>
      <c r="J211" s="22" t="s">
        <v>1</v>
      </c>
      <c r="K211" s="98"/>
      <c r="L211" s="10" t="s">
        <v>1675</v>
      </c>
      <c r="M211" s="15"/>
      <c r="N211" s="20"/>
      <c r="O211" s="20"/>
      <c r="P211" s="15"/>
      <c r="Q211" s="15"/>
      <c r="R211" s="15"/>
      <c r="S211" s="10"/>
      <c r="T211" s="10"/>
      <c r="U211" s="14"/>
      <c r="V211" s="14" t="b">
        <v>0</v>
      </c>
      <c r="W211" s="14" t="b">
        <v>0</v>
      </c>
      <c r="X211" s="14"/>
      <c r="Y211" s="14"/>
      <c r="Z211" s="14"/>
      <c r="AA211" s="14"/>
      <c r="AB211" s="14"/>
      <c r="AC211" s="14"/>
      <c r="AD211" s="14"/>
      <c r="AE211" s="14"/>
      <c r="AF211" s="21"/>
    </row>
    <row r="212" spans="2:32" x14ac:dyDescent="0.35">
      <c r="B212" s="10"/>
      <c r="C212" s="10"/>
      <c r="D212" s="10"/>
      <c r="E212" s="10" t="e">
        <v>#VALUE!</v>
      </c>
      <c r="F212" s="10">
        <v>5</v>
      </c>
      <c r="G212" s="10" t="b">
        <v>0</v>
      </c>
      <c r="H212" s="10"/>
      <c r="I212" s="10"/>
      <c r="J212" s="22" t="s">
        <v>1</v>
      </c>
      <c r="K212" s="98"/>
      <c r="L212" s="10" t="s">
        <v>1675</v>
      </c>
      <c r="M212" s="15"/>
      <c r="N212" s="20"/>
      <c r="O212" s="20"/>
      <c r="P212" s="15"/>
      <c r="Q212" s="15"/>
      <c r="R212" s="15"/>
      <c r="S212" s="10"/>
      <c r="T212" s="10"/>
      <c r="U212" s="14"/>
      <c r="V212" s="14" t="b">
        <v>0</v>
      </c>
      <c r="W212" s="14" t="b">
        <v>0</v>
      </c>
      <c r="X212" s="14"/>
      <c r="Y212" s="14"/>
      <c r="Z212" s="14"/>
      <c r="AA212" s="14"/>
      <c r="AB212" s="14"/>
      <c r="AC212" s="14"/>
      <c r="AD212" s="14"/>
      <c r="AE212" s="14"/>
      <c r="AF212" s="21"/>
    </row>
    <row r="213" spans="2:32" x14ac:dyDescent="0.35">
      <c r="B213" s="10"/>
      <c r="C213" s="10"/>
      <c r="D213" s="10"/>
      <c r="E213" s="10" t="e">
        <v>#VALUE!</v>
      </c>
      <c r="F213" s="10">
        <v>1</v>
      </c>
      <c r="G213" s="10" t="b">
        <v>1</v>
      </c>
      <c r="H213" s="10"/>
      <c r="I213" s="10"/>
      <c r="J213" s="22" t="s">
        <v>1</v>
      </c>
      <c r="K213" s="98"/>
      <c r="L213" s="10" t="s">
        <v>1675</v>
      </c>
      <c r="M213" s="15"/>
      <c r="N213" s="20"/>
      <c r="O213" s="20"/>
      <c r="P213" s="15"/>
      <c r="Q213" s="15"/>
      <c r="R213" s="15"/>
      <c r="S213" s="10"/>
      <c r="T213" s="10"/>
      <c r="U213" s="14"/>
      <c r="V213" s="14" t="b">
        <v>0</v>
      </c>
      <c r="W213" s="14" t="b">
        <v>0</v>
      </c>
      <c r="X213" s="14"/>
      <c r="Y213" s="14"/>
      <c r="Z213" s="14"/>
      <c r="AA213" s="14"/>
      <c r="AB213" s="14"/>
      <c r="AC213" s="14"/>
      <c r="AD213" s="14"/>
      <c r="AE213" s="14"/>
      <c r="AF213" s="21"/>
    </row>
    <row r="214" spans="2:32" x14ac:dyDescent="0.35">
      <c r="B214" s="10"/>
      <c r="C214" s="10"/>
      <c r="D214" s="10"/>
      <c r="E214" s="10" t="e">
        <v>#VALUE!</v>
      </c>
      <c r="F214" s="10">
        <v>2</v>
      </c>
      <c r="G214" s="10" t="b">
        <v>1</v>
      </c>
      <c r="H214" s="10"/>
      <c r="I214" s="10"/>
      <c r="J214" s="22" t="s">
        <v>1</v>
      </c>
      <c r="K214" s="98"/>
      <c r="L214" s="10" t="s">
        <v>1675</v>
      </c>
      <c r="M214" s="15"/>
      <c r="N214" s="20"/>
      <c r="O214" s="20"/>
      <c r="P214" s="15"/>
      <c r="Q214" s="15"/>
      <c r="R214" s="15"/>
      <c r="S214" s="10"/>
      <c r="T214" s="10"/>
      <c r="U214" s="14"/>
      <c r="V214" s="14" t="b">
        <v>0</v>
      </c>
      <c r="W214" s="14" t="b">
        <v>0</v>
      </c>
      <c r="X214" s="14"/>
      <c r="Y214" s="14"/>
      <c r="Z214" s="14"/>
      <c r="AA214" s="14"/>
      <c r="AB214" s="14"/>
      <c r="AC214" s="14"/>
      <c r="AD214" s="14"/>
      <c r="AE214" s="14"/>
      <c r="AF214" s="21"/>
    </row>
    <row r="215" spans="2:32" x14ac:dyDescent="0.35">
      <c r="B215" s="10"/>
      <c r="C215" s="10"/>
      <c r="D215" s="10"/>
      <c r="E215" s="10" t="e">
        <v>#VALUE!</v>
      </c>
      <c r="F215" s="10">
        <v>3</v>
      </c>
      <c r="G215" s="10" t="b">
        <v>1</v>
      </c>
      <c r="H215" s="10"/>
      <c r="I215" s="10"/>
      <c r="J215" s="22" t="s">
        <v>1</v>
      </c>
      <c r="K215" s="98"/>
      <c r="L215" s="10" t="s">
        <v>1675</v>
      </c>
      <c r="M215" s="15"/>
      <c r="N215" s="20"/>
      <c r="O215" s="20"/>
      <c r="P215" s="15"/>
      <c r="Q215" s="15"/>
      <c r="R215" s="15"/>
      <c r="S215" s="10"/>
      <c r="T215" s="10"/>
      <c r="U215" s="14"/>
      <c r="V215" s="14" t="b">
        <v>0</v>
      </c>
      <c r="W215" s="14" t="b">
        <v>0</v>
      </c>
      <c r="X215" s="14"/>
      <c r="Y215" s="14"/>
      <c r="Z215" s="14"/>
      <c r="AA215" s="14"/>
      <c r="AB215" s="14"/>
      <c r="AC215" s="14"/>
      <c r="AD215" s="14"/>
      <c r="AE215" s="14"/>
      <c r="AF215" s="21"/>
    </row>
    <row r="216" spans="2:32" x14ac:dyDescent="0.35">
      <c r="B216" s="10"/>
      <c r="C216" s="10"/>
      <c r="D216" s="10"/>
      <c r="E216" s="10" t="e">
        <v>#VALUE!</v>
      </c>
      <c r="F216" s="10">
        <v>4</v>
      </c>
      <c r="G216" s="10" t="b">
        <v>1</v>
      </c>
      <c r="H216" s="10"/>
      <c r="I216" s="10"/>
      <c r="J216" s="22" t="s">
        <v>1</v>
      </c>
      <c r="K216" s="98"/>
      <c r="L216" s="10" t="s">
        <v>1675</v>
      </c>
      <c r="M216" s="15"/>
      <c r="N216" s="20"/>
      <c r="O216" s="20"/>
      <c r="P216" s="15"/>
      <c r="Q216" s="15"/>
      <c r="R216" s="15"/>
      <c r="S216" s="10"/>
      <c r="T216" s="10"/>
      <c r="U216" s="14"/>
      <c r="V216" s="14" t="b">
        <v>0</v>
      </c>
      <c r="W216" s="14" t="b">
        <v>0</v>
      </c>
      <c r="X216" s="14"/>
      <c r="Y216" s="14"/>
      <c r="Z216" s="14"/>
      <c r="AA216" s="14"/>
      <c r="AB216" s="14"/>
      <c r="AC216" s="14"/>
      <c r="AD216" s="14"/>
      <c r="AE216" s="14"/>
      <c r="AF216" s="21"/>
    </row>
    <row r="217" spans="2:32" x14ac:dyDescent="0.35">
      <c r="B217" s="10"/>
      <c r="C217" s="10"/>
      <c r="D217" s="10"/>
      <c r="E217" s="10" t="e">
        <v>#VALUE!</v>
      </c>
      <c r="F217" s="10">
        <v>5</v>
      </c>
      <c r="G217" s="10" t="b">
        <v>1</v>
      </c>
      <c r="H217" s="10"/>
      <c r="I217" s="10"/>
      <c r="J217" s="22" t="s">
        <v>1</v>
      </c>
      <c r="K217" s="98"/>
      <c r="L217" s="10" t="s">
        <v>1675</v>
      </c>
      <c r="M217" s="15"/>
      <c r="N217" s="20"/>
      <c r="O217" s="20"/>
      <c r="P217" s="15"/>
      <c r="Q217" s="15"/>
      <c r="R217" s="15"/>
      <c r="S217" s="10"/>
      <c r="T217" s="10"/>
      <c r="U217" s="14"/>
      <c r="V217" s="14" t="b">
        <v>0</v>
      </c>
      <c r="W217" s="14" t="b">
        <v>0</v>
      </c>
      <c r="X217" s="14"/>
      <c r="Y217" s="14"/>
      <c r="Z217" s="14"/>
      <c r="AA217" s="14"/>
      <c r="AB217" s="14"/>
      <c r="AC217" s="14"/>
      <c r="AD217" s="14"/>
      <c r="AE217" s="14"/>
      <c r="AF217" s="21"/>
    </row>
    <row r="218" spans="2:32" x14ac:dyDescent="0.35">
      <c r="B218" s="10"/>
      <c r="C218" s="10"/>
      <c r="D218" s="10"/>
      <c r="E218" s="10" t="e">
        <v>#VALUE!</v>
      </c>
      <c r="F218" s="10">
        <v>1</v>
      </c>
      <c r="G218" s="10" t="b">
        <v>0</v>
      </c>
      <c r="H218" s="10"/>
      <c r="I218" s="10"/>
      <c r="J218" s="22" t="s">
        <v>1</v>
      </c>
      <c r="K218" s="98"/>
      <c r="L218" s="10" t="s">
        <v>1675</v>
      </c>
      <c r="M218" s="15"/>
      <c r="N218" s="20"/>
      <c r="O218" s="20"/>
      <c r="P218" s="15"/>
      <c r="Q218" s="15"/>
      <c r="R218" s="15"/>
      <c r="S218" s="10"/>
      <c r="T218" s="10"/>
      <c r="U218" s="14"/>
      <c r="V218" s="14" t="b">
        <v>0</v>
      </c>
      <c r="W218" s="14" t="b">
        <v>0</v>
      </c>
      <c r="X218" s="14"/>
      <c r="Y218" s="14"/>
      <c r="Z218" s="14"/>
      <c r="AA218" s="14"/>
      <c r="AB218" s="14"/>
      <c r="AC218" s="14"/>
      <c r="AD218" s="14"/>
      <c r="AE218" s="14"/>
      <c r="AF218" s="21"/>
    </row>
    <row r="219" spans="2:32" x14ac:dyDescent="0.35">
      <c r="B219" s="10"/>
      <c r="C219" s="10"/>
      <c r="D219" s="10"/>
      <c r="E219" s="10" t="e">
        <v>#VALUE!</v>
      </c>
      <c r="F219" s="10">
        <v>2</v>
      </c>
      <c r="G219" s="10" t="b">
        <v>0</v>
      </c>
      <c r="H219" s="10"/>
      <c r="I219" s="10"/>
      <c r="J219" s="22" t="s">
        <v>1</v>
      </c>
      <c r="K219" s="98"/>
      <c r="L219" s="10" t="s">
        <v>1675</v>
      </c>
      <c r="M219" s="15"/>
      <c r="N219" s="20"/>
      <c r="O219" s="20"/>
      <c r="P219" s="15"/>
      <c r="Q219" s="15"/>
      <c r="R219" s="15"/>
      <c r="S219" s="10"/>
      <c r="T219" s="10"/>
      <c r="U219" s="14"/>
      <c r="V219" s="14" t="b">
        <v>0</v>
      </c>
      <c r="W219" s="14" t="b">
        <v>0</v>
      </c>
      <c r="X219" s="14"/>
      <c r="Y219" s="14"/>
      <c r="Z219" s="14"/>
      <c r="AA219" s="14"/>
      <c r="AB219" s="14"/>
      <c r="AC219" s="14"/>
      <c r="AD219" s="14"/>
      <c r="AE219" s="14"/>
      <c r="AF219" s="21"/>
    </row>
    <row r="220" spans="2:32" x14ac:dyDescent="0.35">
      <c r="B220" s="10"/>
      <c r="C220" s="10"/>
      <c r="D220" s="10"/>
      <c r="E220" s="10" t="e">
        <v>#VALUE!</v>
      </c>
      <c r="F220" s="10">
        <v>3</v>
      </c>
      <c r="G220" s="10" t="b">
        <v>0</v>
      </c>
      <c r="H220" s="10"/>
      <c r="I220" s="10"/>
      <c r="J220" s="22" t="s">
        <v>1</v>
      </c>
      <c r="K220" s="98"/>
      <c r="L220" s="10" t="s">
        <v>1675</v>
      </c>
      <c r="M220" s="15"/>
      <c r="N220" s="20"/>
      <c r="O220" s="20"/>
      <c r="P220" s="15"/>
      <c r="Q220" s="15"/>
      <c r="R220" s="15"/>
      <c r="S220" s="10"/>
      <c r="T220" s="10"/>
      <c r="U220" s="14"/>
      <c r="V220" s="14" t="b">
        <v>0</v>
      </c>
      <c r="W220" s="14" t="b">
        <v>0</v>
      </c>
      <c r="X220" s="14"/>
      <c r="Y220" s="14"/>
      <c r="Z220" s="14"/>
      <c r="AA220" s="14"/>
      <c r="AB220" s="14"/>
      <c r="AC220" s="14"/>
      <c r="AD220" s="14"/>
      <c r="AE220" s="14"/>
      <c r="AF220" s="21"/>
    </row>
    <row r="221" spans="2:32" x14ac:dyDescent="0.35">
      <c r="B221" s="10"/>
      <c r="C221" s="10"/>
      <c r="D221" s="10"/>
      <c r="E221" s="10" t="e">
        <v>#VALUE!</v>
      </c>
      <c r="F221" s="10">
        <v>4</v>
      </c>
      <c r="G221" s="10" t="b">
        <v>0</v>
      </c>
      <c r="H221" s="10"/>
      <c r="I221" s="10"/>
      <c r="J221" s="22" t="s">
        <v>1</v>
      </c>
      <c r="K221" s="98"/>
      <c r="L221" s="10" t="s">
        <v>1675</v>
      </c>
      <c r="M221" s="15"/>
      <c r="N221" s="20"/>
      <c r="O221" s="20"/>
      <c r="P221" s="15"/>
      <c r="Q221" s="15"/>
      <c r="R221" s="15"/>
      <c r="S221" s="10"/>
      <c r="T221" s="10"/>
      <c r="U221" s="14"/>
      <c r="V221" s="14" t="b">
        <v>0</v>
      </c>
      <c r="W221" s="14" t="b">
        <v>0</v>
      </c>
      <c r="X221" s="14"/>
      <c r="Y221" s="14"/>
      <c r="Z221" s="14"/>
      <c r="AA221" s="14"/>
      <c r="AB221" s="14"/>
      <c r="AC221" s="14"/>
      <c r="AD221" s="14"/>
      <c r="AE221" s="14"/>
      <c r="AF221" s="21"/>
    </row>
    <row r="222" spans="2:32" x14ac:dyDescent="0.35">
      <c r="B222" s="10"/>
      <c r="C222" s="10"/>
      <c r="D222" s="10"/>
      <c r="E222" s="10" t="e">
        <v>#VALUE!</v>
      </c>
      <c r="F222" s="10">
        <v>5</v>
      </c>
      <c r="G222" s="10" t="b">
        <v>0</v>
      </c>
      <c r="H222" s="10"/>
      <c r="I222" s="10"/>
      <c r="J222" s="22" t="s">
        <v>1</v>
      </c>
      <c r="K222" s="98"/>
      <c r="L222" s="10" t="s">
        <v>1675</v>
      </c>
      <c r="M222" s="15"/>
      <c r="N222" s="20"/>
      <c r="O222" s="20"/>
      <c r="P222" s="15"/>
      <c r="Q222" s="15"/>
      <c r="R222" s="15"/>
      <c r="S222" s="10"/>
      <c r="T222" s="10"/>
      <c r="U222" s="14"/>
      <c r="V222" s="14" t="b">
        <v>0</v>
      </c>
      <c r="W222" s="14" t="b">
        <v>0</v>
      </c>
      <c r="X222" s="14"/>
      <c r="Y222" s="14"/>
      <c r="Z222" s="14"/>
      <c r="AA222" s="14"/>
      <c r="AB222" s="14"/>
      <c r="AC222" s="14"/>
      <c r="AD222" s="14"/>
      <c r="AE222" s="14"/>
      <c r="AF222" s="21"/>
    </row>
    <row r="223" spans="2:32" x14ac:dyDescent="0.35">
      <c r="B223" s="10"/>
      <c r="C223" s="10"/>
      <c r="D223" s="10"/>
      <c r="E223" s="10" t="e">
        <v>#VALUE!</v>
      </c>
      <c r="F223" s="10">
        <v>1</v>
      </c>
      <c r="G223" s="10" t="b">
        <v>1</v>
      </c>
      <c r="H223" s="10"/>
      <c r="I223" s="10"/>
      <c r="J223" s="22" t="s">
        <v>1</v>
      </c>
      <c r="K223" s="98"/>
      <c r="L223" s="10" t="s">
        <v>1675</v>
      </c>
      <c r="M223" s="15"/>
      <c r="N223" s="20"/>
      <c r="O223" s="20"/>
      <c r="P223" s="15"/>
      <c r="Q223" s="15"/>
      <c r="R223" s="15"/>
      <c r="S223" s="10"/>
      <c r="T223" s="10"/>
      <c r="U223" s="14"/>
      <c r="V223" s="14" t="b">
        <v>0</v>
      </c>
      <c r="W223" s="14" t="b">
        <v>0</v>
      </c>
      <c r="X223" s="14"/>
      <c r="Y223" s="14"/>
      <c r="Z223" s="14"/>
      <c r="AA223" s="14"/>
      <c r="AB223" s="14"/>
      <c r="AC223" s="14"/>
      <c r="AD223" s="14"/>
      <c r="AE223" s="14"/>
      <c r="AF223" s="21"/>
    </row>
    <row r="224" spans="2:32" x14ac:dyDescent="0.35">
      <c r="B224" s="10"/>
      <c r="C224" s="10"/>
      <c r="D224" s="10"/>
      <c r="E224" s="10" t="e">
        <v>#VALUE!</v>
      </c>
      <c r="F224" s="10">
        <v>2</v>
      </c>
      <c r="G224" s="10" t="b">
        <v>1</v>
      </c>
      <c r="H224" s="10"/>
      <c r="I224" s="10"/>
      <c r="J224" s="22" t="s">
        <v>1</v>
      </c>
      <c r="K224" s="98"/>
      <c r="L224" s="10" t="s">
        <v>1675</v>
      </c>
      <c r="M224" s="15"/>
      <c r="N224" s="20"/>
      <c r="O224" s="20"/>
      <c r="P224" s="15"/>
      <c r="Q224" s="15"/>
      <c r="R224" s="15"/>
      <c r="S224" s="10"/>
      <c r="T224" s="10"/>
      <c r="U224" s="14"/>
      <c r="V224" s="14" t="b">
        <v>0</v>
      </c>
      <c r="W224" s="14" t="b">
        <v>0</v>
      </c>
      <c r="X224" s="14"/>
      <c r="Y224" s="14"/>
      <c r="Z224" s="14"/>
      <c r="AA224" s="14"/>
      <c r="AB224" s="14"/>
      <c r="AC224" s="14"/>
      <c r="AD224" s="14"/>
      <c r="AE224" s="14"/>
      <c r="AF224" s="21"/>
    </row>
    <row r="225" spans="2:32" x14ac:dyDescent="0.35">
      <c r="B225" s="10"/>
      <c r="C225" s="10"/>
      <c r="D225" s="10"/>
      <c r="E225" s="10" t="e">
        <v>#VALUE!</v>
      </c>
      <c r="F225" s="10">
        <v>3</v>
      </c>
      <c r="G225" s="10" t="b">
        <v>1</v>
      </c>
      <c r="H225" s="10"/>
      <c r="I225" s="10"/>
      <c r="J225" s="22" t="s">
        <v>1</v>
      </c>
      <c r="K225" s="98"/>
      <c r="L225" s="10" t="s">
        <v>1675</v>
      </c>
      <c r="M225" s="15"/>
      <c r="N225" s="20"/>
      <c r="O225" s="20"/>
      <c r="P225" s="15"/>
      <c r="Q225" s="15"/>
      <c r="R225" s="15"/>
      <c r="S225" s="10"/>
      <c r="T225" s="10"/>
      <c r="U225" s="14"/>
      <c r="V225" s="14" t="b">
        <v>0</v>
      </c>
      <c r="W225" s="14" t="b">
        <v>0</v>
      </c>
      <c r="X225" s="14"/>
      <c r="Y225" s="14"/>
      <c r="Z225" s="14"/>
      <c r="AA225" s="14"/>
      <c r="AB225" s="14"/>
      <c r="AC225" s="14"/>
      <c r="AD225" s="14"/>
      <c r="AE225" s="14"/>
      <c r="AF225" s="21"/>
    </row>
    <row r="226" spans="2:32" x14ac:dyDescent="0.35">
      <c r="E226" t="e">
        <v>#VALUE!</v>
      </c>
      <c r="F226" s="10">
        <v>4</v>
      </c>
      <c r="G226" s="10" t="b">
        <v>1</v>
      </c>
      <c r="J226" s="22" t="s">
        <v>1</v>
      </c>
      <c r="K226" s="98"/>
      <c r="L226" s="10" t="s">
        <v>1675</v>
      </c>
      <c r="M226" s="15"/>
      <c r="N226" s="20"/>
      <c r="O226" s="20"/>
      <c r="P226" s="15"/>
      <c r="Q226" s="15"/>
      <c r="R226" s="15"/>
      <c r="S226" s="10"/>
      <c r="T226" s="10"/>
      <c r="U226" s="14"/>
      <c r="V226" s="14" t="b">
        <v>0</v>
      </c>
      <c r="W226" s="14" t="b">
        <v>0</v>
      </c>
      <c r="X226" s="14"/>
      <c r="Y226" s="14"/>
      <c r="Z226" s="14"/>
      <c r="AA226" s="14"/>
      <c r="AB226" s="14"/>
      <c r="AC226" s="14"/>
      <c r="AD226" s="14"/>
      <c r="AE226" s="14"/>
      <c r="AF226" s="21"/>
    </row>
    <row r="227" spans="2:32" x14ac:dyDescent="0.35">
      <c r="E227" t="e">
        <v>#VALUE!</v>
      </c>
      <c r="F227" s="10">
        <v>5</v>
      </c>
      <c r="G227" s="10" t="b">
        <v>1</v>
      </c>
      <c r="J227" s="22" t="s">
        <v>1</v>
      </c>
      <c r="K227" s="98"/>
      <c r="L227" s="10" t="s">
        <v>1675</v>
      </c>
      <c r="M227" s="15"/>
      <c r="N227" s="20"/>
      <c r="O227" s="20"/>
      <c r="P227" s="15"/>
      <c r="Q227" s="15"/>
      <c r="R227" s="15"/>
      <c r="S227" s="10"/>
      <c r="T227" s="10"/>
      <c r="U227" s="14"/>
      <c r="V227" s="14" t="b">
        <v>0</v>
      </c>
      <c r="W227" s="14" t="b">
        <v>0</v>
      </c>
      <c r="X227" s="14"/>
      <c r="Y227" s="14"/>
      <c r="Z227" s="14"/>
      <c r="AA227" s="14"/>
      <c r="AB227" s="14"/>
      <c r="AC227" s="14"/>
      <c r="AD227" s="14"/>
      <c r="AE227" s="14"/>
      <c r="AF227" s="21"/>
    </row>
    <row r="228" spans="2:32" x14ac:dyDescent="0.35">
      <c r="E228" t="e">
        <v>#VALUE!</v>
      </c>
      <c r="F228" s="10">
        <v>1</v>
      </c>
      <c r="G228" s="10" t="b">
        <v>0</v>
      </c>
      <c r="J228" s="22" t="s">
        <v>1</v>
      </c>
      <c r="K228" s="98"/>
      <c r="L228" s="10" t="s">
        <v>1675</v>
      </c>
      <c r="M228" s="15"/>
      <c r="N228" s="20"/>
      <c r="O228" s="20"/>
      <c r="P228" s="15"/>
      <c r="Q228" s="15"/>
      <c r="R228" s="15"/>
      <c r="S228" s="10"/>
      <c r="T228" s="10"/>
      <c r="U228" s="14"/>
      <c r="V228" s="14" t="b">
        <v>0</v>
      </c>
      <c r="W228" s="14" t="b">
        <v>0</v>
      </c>
      <c r="X228" s="14"/>
      <c r="Y228" s="14"/>
      <c r="Z228" s="14"/>
      <c r="AA228" s="14"/>
      <c r="AB228" s="14"/>
      <c r="AC228" s="14"/>
      <c r="AD228" s="14"/>
      <c r="AE228" s="14"/>
      <c r="AF228" s="21"/>
    </row>
    <row r="229" spans="2:32" hidden="1" outlineLevel="1" x14ac:dyDescent="0.35">
      <c r="E229" t="e">
        <v>#VALUE!</v>
      </c>
      <c r="F229" s="10">
        <v>2</v>
      </c>
      <c r="G229" s="10"/>
      <c r="J229" s="22" t="s">
        <v>1</v>
      </c>
      <c r="K229" s="98"/>
      <c r="L229" s="10" t="s">
        <v>1675</v>
      </c>
      <c r="M229" s="15"/>
      <c r="N229" s="20"/>
      <c r="O229" s="20"/>
      <c r="P229" s="15"/>
      <c r="Q229" s="15"/>
      <c r="R229" s="15"/>
      <c r="S229" s="10"/>
      <c r="T229" s="10"/>
      <c r="U229" s="14"/>
      <c r="V229" s="14" t="b">
        <v>0</v>
      </c>
      <c r="W229" s="14" t="b">
        <v>0</v>
      </c>
      <c r="X229" s="14"/>
      <c r="Y229" s="14"/>
      <c r="Z229" s="14"/>
      <c r="AA229" s="14"/>
      <c r="AB229" s="14"/>
      <c r="AC229" s="14"/>
      <c r="AD229" s="14"/>
      <c r="AE229" s="14"/>
      <c r="AF229" s="21"/>
    </row>
    <row r="230" spans="2:32" hidden="1" outlineLevel="1" x14ac:dyDescent="0.35">
      <c r="E230" t="e">
        <v>#VALUE!</v>
      </c>
      <c r="F230" s="10">
        <v>3</v>
      </c>
      <c r="G230" s="10"/>
      <c r="J230" s="22" t="s">
        <v>1</v>
      </c>
      <c r="K230" s="98"/>
      <c r="L230" s="10" t="s">
        <v>1675</v>
      </c>
      <c r="M230" s="15"/>
      <c r="N230" s="20"/>
      <c r="O230" s="20"/>
      <c r="P230" s="15"/>
      <c r="Q230" s="15"/>
      <c r="R230" s="15"/>
      <c r="S230" s="10"/>
      <c r="T230" s="10"/>
      <c r="U230" s="14"/>
      <c r="V230" s="14" t="b">
        <v>0</v>
      </c>
      <c r="W230" s="14" t="b">
        <v>0</v>
      </c>
      <c r="X230" s="14"/>
      <c r="Y230" s="14"/>
      <c r="Z230" s="14"/>
      <c r="AA230" s="14"/>
      <c r="AB230" s="14"/>
      <c r="AC230" s="14"/>
      <c r="AD230" s="14"/>
      <c r="AE230" s="14"/>
      <c r="AF230" s="21"/>
    </row>
    <row r="231" spans="2:32" hidden="1" outlineLevel="1" x14ac:dyDescent="0.35">
      <c r="E231" t="e">
        <v>#VALUE!</v>
      </c>
      <c r="F231" s="10">
        <v>4</v>
      </c>
      <c r="G231" s="10"/>
      <c r="J231" s="22" t="s">
        <v>1</v>
      </c>
      <c r="K231" s="98"/>
      <c r="L231" s="10" t="s">
        <v>1675</v>
      </c>
      <c r="M231" s="15"/>
      <c r="N231" s="20"/>
      <c r="O231" s="20"/>
      <c r="P231" s="15"/>
      <c r="Q231" s="15"/>
      <c r="R231" s="15"/>
      <c r="S231" s="10"/>
      <c r="T231" s="10"/>
      <c r="U231" s="14"/>
      <c r="V231" s="14" t="b">
        <v>0</v>
      </c>
      <c r="W231" s="14" t="b">
        <v>0</v>
      </c>
      <c r="X231" s="14"/>
      <c r="Y231" s="14"/>
      <c r="Z231" s="14"/>
      <c r="AA231" s="14"/>
      <c r="AB231" s="14"/>
      <c r="AC231" s="14"/>
      <c r="AD231" s="14"/>
      <c r="AE231" s="14"/>
      <c r="AF231" s="21"/>
    </row>
    <row r="232" spans="2:32" hidden="1" outlineLevel="1" x14ac:dyDescent="0.35">
      <c r="E232" t="e">
        <v>#VALUE!</v>
      </c>
      <c r="F232" s="10">
        <v>5</v>
      </c>
      <c r="G232" s="10"/>
      <c r="J232" s="22" t="s">
        <v>1</v>
      </c>
      <c r="K232" s="98"/>
      <c r="L232" s="10" t="s">
        <v>1675</v>
      </c>
      <c r="M232" s="15"/>
      <c r="N232" s="20"/>
      <c r="O232" s="20"/>
      <c r="P232" s="15"/>
      <c r="Q232" s="15"/>
      <c r="R232" s="15"/>
      <c r="S232" s="10"/>
      <c r="T232" s="10"/>
      <c r="U232" s="14"/>
      <c r="V232" s="14" t="b">
        <v>0</v>
      </c>
      <c r="W232" s="14" t="b">
        <v>0</v>
      </c>
      <c r="X232" s="14"/>
      <c r="Y232" s="14"/>
      <c r="Z232" s="14"/>
      <c r="AA232" s="14"/>
      <c r="AB232" s="14"/>
      <c r="AC232" s="14"/>
      <c r="AD232" s="14"/>
      <c r="AE232" s="14"/>
      <c r="AF232" s="21"/>
    </row>
    <row r="233" spans="2:32" hidden="1" outlineLevel="1" x14ac:dyDescent="0.35">
      <c r="E233" t="e">
        <v>#VALUE!</v>
      </c>
      <c r="F233" s="10">
        <v>1</v>
      </c>
      <c r="G233" s="10"/>
      <c r="J233" s="22" t="s">
        <v>1</v>
      </c>
      <c r="K233" s="98"/>
      <c r="L233" s="10" t="s">
        <v>1675</v>
      </c>
      <c r="M233" s="15"/>
      <c r="N233" s="20"/>
      <c r="O233" s="20"/>
      <c r="P233" s="15"/>
      <c r="Q233" s="15"/>
      <c r="R233" s="15"/>
      <c r="S233" s="10"/>
      <c r="T233" s="10"/>
      <c r="U233" s="14"/>
      <c r="V233" s="14" t="b">
        <v>0</v>
      </c>
      <c r="W233" s="14" t="b">
        <v>0</v>
      </c>
      <c r="X233" s="14"/>
      <c r="Y233" s="14"/>
      <c r="Z233" s="14"/>
      <c r="AA233" s="14"/>
      <c r="AB233" s="14"/>
      <c r="AC233" s="14"/>
      <c r="AD233" s="14"/>
      <c r="AE233" s="14"/>
      <c r="AF233" s="21"/>
    </row>
    <row r="234" spans="2:32" hidden="1" outlineLevel="1" x14ac:dyDescent="0.35">
      <c r="E234" t="e">
        <v>#VALUE!</v>
      </c>
      <c r="F234" s="10">
        <v>2</v>
      </c>
      <c r="G234" s="10"/>
      <c r="J234" s="22" t="s">
        <v>1</v>
      </c>
      <c r="K234" s="98"/>
      <c r="L234" s="10" t="s">
        <v>1675</v>
      </c>
      <c r="M234" s="15"/>
      <c r="N234" s="20"/>
      <c r="O234" s="20"/>
      <c r="P234" s="15"/>
      <c r="Q234" s="15"/>
      <c r="R234" s="15"/>
      <c r="S234" s="10"/>
      <c r="T234" s="10"/>
      <c r="U234" s="14"/>
      <c r="V234" s="14" t="b">
        <v>0</v>
      </c>
      <c r="W234" s="14" t="b">
        <v>0</v>
      </c>
      <c r="X234" s="14"/>
      <c r="Y234" s="14"/>
      <c r="Z234" s="14"/>
      <c r="AA234" s="14"/>
      <c r="AB234" s="14"/>
      <c r="AC234" s="14"/>
      <c r="AD234" s="14"/>
      <c r="AE234" s="14"/>
      <c r="AF234" s="21"/>
    </row>
    <row r="235" spans="2:32" hidden="1" outlineLevel="1" x14ac:dyDescent="0.35">
      <c r="E235" t="e">
        <v>#VALUE!</v>
      </c>
      <c r="F235" s="10">
        <v>3</v>
      </c>
      <c r="G235" s="10"/>
      <c r="J235" s="22" t="s">
        <v>1</v>
      </c>
      <c r="K235" s="98"/>
      <c r="L235" s="10" t="s">
        <v>1675</v>
      </c>
      <c r="M235" s="15"/>
      <c r="N235" s="20"/>
      <c r="O235" s="20"/>
      <c r="P235" s="15"/>
      <c r="Q235" s="15"/>
      <c r="R235" s="15"/>
      <c r="S235" s="10"/>
      <c r="T235" s="10"/>
      <c r="U235" s="14"/>
      <c r="V235" s="14" t="b">
        <v>0</v>
      </c>
      <c r="W235" s="14" t="b">
        <v>0</v>
      </c>
      <c r="X235" s="14"/>
      <c r="Y235" s="14"/>
      <c r="Z235" s="14"/>
      <c r="AA235" s="14"/>
      <c r="AB235" s="14"/>
      <c r="AC235" s="14"/>
      <c r="AD235" s="14"/>
      <c r="AE235" s="14"/>
      <c r="AF235" s="21"/>
    </row>
    <row r="236" spans="2:32" hidden="1" outlineLevel="1" x14ac:dyDescent="0.35">
      <c r="E236" t="e">
        <v>#VALUE!</v>
      </c>
      <c r="F236" s="10">
        <v>4</v>
      </c>
      <c r="G236" s="10"/>
      <c r="J236" s="22" t="s">
        <v>1</v>
      </c>
      <c r="K236" s="98"/>
      <c r="L236" s="10" t="s">
        <v>1675</v>
      </c>
      <c r="M236" s="15"/>
      <c r="N236" s="20"/>
      <c r="O236" s="20"/>
      <c r="P236" s="15"/>
      <c r="Q236" s="15"/>
      <c r="R236" s="15"/>
      <c r="S236" s="10"/>
      <c r="T236" s="10"/>
      <c r="U236" s="14"/>
      <c r="V236" s="14" t="b">
        <v>0</v>
      </c>
      <c r="W236" s="14" t="b">
        <v>0</v>
      </c>
      <c r="X236" s="14"/>
      <c r="Y236" s="14"/>
      <c r="Z236" s="14"/>
      <c r="AA236" s="14"/>
      <c r="AB236" s="14"/>
      <c r="AC236" s="14"/>
      <c r="AD236" s="14"/>
      <c r="AE236" s="14"/>
      <c r="AF236" s="21"/>
    </row>
    <row r="237" spans="2:32" hidden="1" outlineLevel="1" x14ac:dyDescent="0.35">
      <c r="E237" t="e">
        <v>#VALUE!</v>
      </c>
      <c r="F237" s="10">
        <v>5</v>
      </c>
      <c r="G237" s="10"/>
      <c r="J237" s="22" t="s">
        <v>1</v>
      </c>
      <c r="K237" s="98"/>
      <c r="L237" s="10" t="s">
        <v>1675</v>
      </c>
      <c r="M237" s="15"/>
      <c r="N237" s="20"/>
      <c r="O237" s="20"/>
      <c r="P237" s="15"/>
      <c r="Q237" s="15"/>
      <c r="R237" s="15"/>
      <c r="S237" s="10"/>
      <c r="T237" s="10"/>
      <c r="U237" s="14"/>
      <c r="V237" s="14" t="b">
        <v>0</v>
      </c>
      <c r="W237" s="14" t="b">
        <v>0</v>
      </c>
      <c r="X237" s="14"/>
      <c r="Y237" s="14"/>
      <c r="Z237" s="14"/>
      <c r="AA237" s="14"/>
      <c r="AB237" s="14"/>
      <c r="AC237" s="14"/>
      <c r="AD237" s="14"/>
      <c r="AE237" s="14"/>
      <c r="AF237" s="21"/>
    </row>
    <row r="238" spans="2:32" hidden="1" outlineLevel="1" x14ac:dyDescent="0.35">
      <c r="E238" t="e">
        <v>#VALUE!</v>
      </c>
      <c r="F238" s="10">
        <v>1</v>
      </c>
      <c r="G238" s="10"/>
      <c r="J238" s="22" t="s">
        <v>1</v>
      </c>
      <c r="K238" s="98"/>
      <c r="L238" s="10" t="s">
        <v>1675</v>
      </c>
      <c r="M238" s="15"/>
      <c r="N238" s="20"/>
      <c r="O238" s="20"/>
      <c r="P238" s="15"/>
      <c r="Q238" s="15"/>
      <c r="R238" s="15"/>
      <c r="S238" s="10"/>
      <c r="T238" s="10"/>
      <c r="U238" s="14"/>
      <c r="V238" s="14" t="b">
        <v>0</v>
      </c>
      <c r="W238" s="14" t="b">
        <v>0</v>
      </c>
      <c r="X238" s="14"/>
      <c r="Y238" s="14"/>
      <c r="Z238" s="14"/>
      <c r="AA238" s="14"/>
      <c r="AB238" s="14"/>
      <c r="AC238" s="14"/>
      <c r="AD238" s="14"/>
      <c r="AE238" s="14"/>
      <c r="AF238" s="21"/>
    </row>
    <row r="239" spans="2:32" hidden="1" outlineLevel="1" x14ac:dyDescent="0.35">
      <c r="E239" t="e">
        <v>#VALUE!</v>
      </c>
      <c r="F239" s="10">
        <v>2</v>
      </c>
      <c r="G239" s="10"/>
      <c r="J239" s="22" t="s">
        <v>1</v>
      </c>
      <c r="K239" s="98"/>
      <c r="L239" s="10" t="s">
        <v>1675</v>
      </c>
      <c r="M239" s="15"/>
      <c r="N239" s="20"/>
      <c r="O239" s="20"/>
      <c r="P239" s="15"/>
      <c r="Q239" s="15"/>
      <c r="R239" s="15"/>
      <c r="S239" s="10"/>
      <c r="T239" s="10"/>
      <c r="U239" s="14"/>
      <c r="V239" s="14" t="b">
        <v>0</v>
      </c>
      <c r="W239" s="14" t="b">
        <v>0</v>
      </c>
      <c r="X239" s="14"/>
      <c r="Y239" s="14"/>
      <c r="Z239" s="14"/>
      <c r="AA239" s="14"/>
      <c r="AB239" s="14"/>
      <c r="AC239" s="14"/>
      <c r="AD239" s="14"/>
      <c r="AE239" s="14"/>
      <c r="AF239" s="21"/>
    </row>
    <row r="240" spans="2:32" hidden="1" outlineLevel="1" x14ac:dyDescent="0.35">
      <c r="E240" t="e">
        <v>#VALUE!</v>
      </c>
      <c r="F240" s="10">
        <v>3</v>
      </c>
      <c r="G240" s="10"/>
      <c r="J240" s="78" t="s">
        <v>1</v>
      </c>
      <c r="K240" s="99"/>
      <c r="L240" s="10" t="s">
        <v>1675</v>
      </c>
      <c r="M240" s="100"/>
      <c r="N240" s="101"/>
      <c r="O240" s="101"/>
      <c r="P240" s="100"/>
      <c r="Q240" s="100"/>
      <c r="R240" s="100"/>
      <c r="S240" s="79"/>
      <c r="T240" s="79"/>
      <c r="U240" s="14"/>
      <c r="V240" s="14" t="b">
        <v>0</v>
      </c>
      <c r="W240" s="14" t="b">
        <v>0</v>
      </c>
      <c r="X240" s="14"/>
      <c r="Y240" s="14"/>
      <c r="Z240" s="14"/>
      <c r="AA240" s="14"/>
      <c r="AB240" s="14"/>
      <c r="AC240" s="14"/>
      <c r="AD240" s="14"/>
      <c r="AE240" s="14"/>
      <c r="AF240" s="21"/>
    </row>
    <row r="241" collapsed="1" x14ac:dyDescent="0.35"/>
  </sheetData>
  <mergeCells count="1">
    <mergeCell ref="A6:U6"/>
  </mergeCells>
  <conditionalFormatting sqref="J10:R240">
    <cfRule type="expression" dxfId="71" priority="1">
      <formula>$G10</formula>
    </cfRule>
  </conditionalFormatting>
  <conditionalFormatting sqref="J10:AF240">
    <cfRule type="expression" dxfId="70" priority="2">
      <formula>NOT($T10)</formula>
    </cfRule>
  </conditionalFormatting>
  <conditionalFormatting sqref="L10:L240">
    <cfRule type="expression" dxfId="69" priority="3">
      <formula>NOT($B10)</formula>
    </cfRule>
  </conditionalFormatting>
  <conditionalFormatting sqref="O180:T180">
    <cfRule type="expression" dxfId="68" priority="50">
      <formula>AND(#REF!,NOT(#REF!))</formula>
    </cfRule>
  </conditionalFormatting>
  <conditionalFormatting sqref="U10:U240">
    <cfRule type="expression" dxfId="67" priority="10">
      <formula>V10</formula>
    </cfRule>
    <cfRule type="expression" dxfId="66" priority="11">
      <formula>NOT(V10)</formula>
    </cfRule>
    <cfRule type="expression" dxfId="65" priority="12">
      <formula>W10</formula>
    </cfRule>
  </conditionalFormatting>
  <conditionalFormatting sqref="U226:U240 X226:AF240">
    <cfRule type="expression" dxfId="64" priority="8">
      <formula>AND($B226,NOT($B227))</formula>
    </cfRule>
    <cfRule type="expression" dxfId="63" priority="9">
      <formula>NOT($W226)</formula>
    </cfRule>
  </conditionalFormatting>
  <conditionalFormatting sqref="U180:AF180 V181:W240">
    <cfRule type="expression" dxfId="62" priority="22">
      <formula>AND($B180,NOT(#REF!))</formula>
    </cfRule>
  </conditionalFormatting>
  <conditionalFormatting sqref="X10:AF240">
    <cfRule type="expression" dxfId="61" priority="20">
      <formula>LEFT(X10,3)&lt;&gt;X$1</formula>
    </cfRule>
    <cfRule type="expression" dxfId="60" priority="21">
      <formula>LEFT(X10,3)=X$1</formula>
    </cfRule>
  </conditionalFormatting>
  <pageMargins left="0.70866141732283472" right="0.70866141732283472" top="0.74803149606299213" bottom="0.74803149606299213" header="0.31496062992125984" footer="0.31496062992125984"/>
  <pageSetup paperSize="8" scale="91" fitToHeight="0" orientation="portrait" r:id="rId1"/>
  <headerFooter>
    <oddFooter>&amp;CPage &amp;P of &amp;N&amp;R&amp;D</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EAC95-F3E6-4F07-85A8-746CA23C9284}">
  <sheetPr codeName="Sheet211"/>
  <dimension ref="A1:G189"/>
  <sheetViews>
    <sheetView workbookViewId="0"/>
  </sheetViews>
  <sheetFormatPr defaultRowHeight="14.5" x14ac:dyDescent="0.35"/>
  <cols>
    <col min="1" max="1" width="10.81640625" bestFit="1" customWidth="1"/>
    <col min="2" max="2" width="12.453125" bestFit="1" customWidth="1"/>
    <col min="3" max="3" width="13.54296875" bestFit="1" customWidth="1"/>
    <col min="4" max="4" width="10.1796875" bestFit="1" customWidth="1"/>
    <col min="5" max="5" width="13.26953125" bestFit="1" customWidth="1"/>
    <col min="6" max="6" width="12.81640625" bestFit="1" customWidth="1"/>
    <col min="7" max="7" width="15.1796875" bestFit="1" customWidth="1"/>
  </cols>
  <sheetData>
    <row r="1" spans="1:7" x14ac:dyDescent="0.35">
      <c r="A1" t="s">
        <v>42</v>
      </c>
      <c r="B1" t="s">
        <v>49</v>
      </c>
      <c r="C1" t="s">
        <v>4</v>
      </c>
      <c r="D1" t="s">
        <v>769</v>
      </c>
      <c r="E1" t="s">
        <v>637</v>
      </c>
      <c r="F1" t="s">
        <v>799</v>
      </c>
      <c r="G1" t="s">
        <v>645</v>
      </c>
    </row>
    <row r="2" spans="1:7" x14ac:dyDescent="0.35">
      <c r="A2">
        <v>316</v>
      </c>
      <c r="B2" t="s">
        <v>1249</v>
      </c>
      <c r="C2" t="s">
        <v>1250</v>
      </c>
      <c r="D2">
        <v>1</v>
      </c>
      <c r="E2">
        <v>11</v>
      </c>
      <c r="F2">
        <v>15</v>
      </c>
      <c r="G2">
        <v>13</v>
      </c>
    </row>
    <row r="3" spans="1:7" x14ac:dyDescent="0.35">
      <c r="A3">
        <v>298</v>
      </c>
      <c r="B3" t="s">
        <v>96</v>
      </c>
      <c r="C3" t="s">
        <v>1224</v>
      </c>
      <c r="D3">
        <v>1</v>
      </c>
      <c r="E3">
        <v>11</v>
      </c>
      <c r="F3">
        <v>31</v>
      </c>
      <c r="G3">
        <v>13</v>
      </c>
    </row>
    <row r="4" spans="1:7" x14ac:dyDescent="0.35">
      <c r="A4">
        <v>103</v>
      </c>
      <c r="B4" t="s">
        <v>368</v>
      </c>
      <c r="C4" t="s">
        <v>369</v>
      </c>
      <c r="D4">
        <v>1</v>
      </c>
      <c r="E4">
        <v>11</v>
      </c>
      <c r="F4">
        <v>43</v>
      </c>
      <c r="G4">
        <v>13</v>
      </c>
    </row>
    <row r="5" spans="1:7" x14ac:dyDescent="0.35">
      <c r="A5">
        <v>238</v>
      </c>
      <c r="B5" t="s">
        <v>441</v>
      </c>
      <c r="C5" t="s">
        <v>442</v>
      </c>
      <c r="D5">
        <v>1</v>
      </c>
      <c r="E5">
        <v>11</v>
      </c>
      <c r="F5">
        <v>61</v>
      </c>
      <c r="G5">
        <v>13</v>
      </c>
    </row>
    <row r="6" spans="1:7" x14ac:dyDescent="0.35">
      <c r="A6">
        <v>123</v>
      </c>
      <c r="B6" t="s">
        <v>184</v>
      </c>
      <c r="C6" t="s">
        <v>185</v>
      </c>
      <c r="D6">
        <v>1</v>
      </c>
      <c r="E6">
        <v>11</v>
      </c>
      <c r="F6">
        <v>89</v>
      </c>
      <c r="G6">
        <v>13</v>
      </c>
    </row>
    <row r="7" spans="1:7" x14ac:dyDescent="0.35">
      <c r="A7">
        <v>318</v>
      </c>
      <c r="B7" t="s">
        <v>115</v>
      </c>
      <c r="C7" t="s">
        <v>1252</v>
      </c>
      <c r="D7">
        <v>1</v>
      </c>
      <c r="E7">
        <v>11</v>
      </c>
      <c r="F7">
        <v>315</v>
      </c>
      <c r="G7">
        <v>13</v>
      </c>
    </row>
    <row r="8" spans="1:7" x14ac:dyDescent="0.35">
      <c r="A8">
        <v>78</v>
      </c>
      <c r="B8" t="s">
        <v>569</v>
      </c>
      <c r="C8" t="s">
        <v>570</v>
      </c>
      <c r="D8">
        <v>1</v>
      </c>
      <c r="E8">
        <v>10</v>
      </c>
      <c r="F8">
        <v>8</v>
      </c>
      <c r="G8">
        <v>13</v>
      </c>
    </row>
    <row r="9" spans="1:7" x14ac:dyDescent="0.35">
      <c r="A9">
        <v>115</v>
      </c>
      <c r="B9" t="s">
        <v>498</v>
      </c>
      <c r="C9" t="s">
        <v>499</v>
      </c>
      <c r="D9">
        <v>1</v>
      </c>
      <c r="E9">
        <v>10</v>
      </c>
      <c r="F9">
        <v>9</v>
      </c>
      <c r="G9">
        <v>13</v>
      </c>
    </row>
    <row r="10" spans="1:7" x14ac:dyDescent="0.35">
      <c r="A10">
        <v>230</v>
      </c>
      <c r="B10" t="s">
        <v>173</v>
      </c>
      <c r="C10" t="s">
        <v>607</v>
      </c>
      <c r="D10">
        <v>1</v>
      </c>
      <c r="E10">
        <v>10</v>
      </c>
      <c r="F10">
        <v>10</v>
      </c>
      <c r="G10">
        <v>13</v>
      </c>
    </row>
    <row r="11" spans="1:7" x14ac:dyDescent="0.35">
      <c r="A11">
        <v>171</v>
      </c>
      <c r="B11" t="s">
        <v>92</v>
      </c>
      <c r="C11" t="s">
        <v>93</v>
      </c>
      <c r="D11">
        <v>1</v>
      </c>
      <c r="E11">
        <v>10</v>
      </c>
      <c r="F11">
        <v>15</v>
      </c>
      <c r="G11">
        <v>13</v>
      </c>
    </row>
    <row r="12" spans="1:7" x14ac:dyDescent="0.35">
      <c r="A12">
        <v>270</v>
      </c>
      <c r="B12" t="s">
        <v>800</v>
      </c>
      <c r="C12" t="s">
        <v>801</v>
      </c>
      <c r="D12">
        <v>1</v>
      </c>
      <c r="E12">
        <v>10</v>
      </c>
      <c r="F12">
        <v>16</v>
      </c>
      <c r="G12">
        <v>13</v>
      </c>
    </row>
    <row r="13" spans="1:7" x14ac:dyDescent="0.35">
      <c r="A13">
        <v>15</v>
      </c>
      <c r="B13" t="s">
        <v>427</v>
      </c>
      <c r="C13" t="s">
        <v>395</v>
      </c>
      <c r="D13">
        <v>1</v>
      </c>
      <c r="E13">
        <v>10</v>
      </c>
      <c r="F13">
        <v>17</v>
      </c>
      <c r="G13">
        <v>13</v>
      </c>
    </row>
    <row r="14" spans="1:7" x14ac:dyDescent="0.35">
      <c r="A14">
        <v>34</v>
      </c>
      <c r="B14" t="s">
        <v>541</v>
      </c>
      <c r="C14" t="s">
        <v>158</v>
      </c>
      <c r="D14">
        <v>1</v>
      </c>
      <c r="E14">
        <v>10</v>
      </c>
      <c r="F14">
        <v>19</v>
      </c>
      <c r="G14">
        <v>13</v>
      </c>
    </row>
    <row r="15" spans="1:7" x14ac:dyDescent="0.35">
      <c r="A15">
        <v>124</v>
      </c>
      <c r="B15" t="s">
        <v>518</v>
      </c>
      <c r="C15" t="s">
        <v>519</v>
      </c>
      <c r="D15">
        <v>1</v>
      </c>
      <c r="E15">
        <v>10</v>
      </c>
      <c r="F15">
        <v>31</v>
      </c>
      <c r="G15">
        <v>13</v>
      </c>
    </row>
    <row r="16" spans="1:7" x14ac:dyDescent="0.35">
      <c r="A16">
        <v>56</v>
      </c>
      <c r="B16" t="s">
        <v>204</v>
      </c>
      <c r="C16" t="s">
        <v>205</v>
      </c>
      <c r="D16">
        <v>1</v>
      </c>
      <c r="E16">
        <v>10</v>
      </c>
      <c r="F16">
        <v>34</v>
      </c>
      <c r="G16">
        <v>13</v>
      </c>
    </row>
    <row r="17" spans="1:7" x14ac:dyDescent="0.35">
      <c r="A17">
        <v>17</v>
      </c>
      <c r="B17" t="s">
        <v>458</v>
      </c>
      <c r="C17" t="s">
        <v>196</v>
      </c>
      <c r="D17">
        <v>1</v>
      </c>
      <c r="E17">
        <v>10</v>
      </c>
      <c r="F17">
        <v>36</v>
      </c>
      <c r="G17">
        <v>13</v>
      </c>
    </row>
    <row r="18" spans="1:7" x14ac:dyDescent="0.35">
      <c r="A18">
        <v>235</v>
      </c>
      <c r="B18" t="s">
        <v>214</v>
      </c>
      <c r="C18" t="s">
        <v>558</v>
      </c>
      <c r="D18">
        <v>1</v>
      </c>
      <c r="E18">
        <v>10</v>
      </c>
      <c r="F18">
        <v>38</v>
      </c>
      <c r="G18">
        <v>13</v>
      </c>
    </row>
    <row r="19" spans="1:7" x14ac:dyDescent="0.35">
      <c r="A19">
        <v>287</v>
      </c>
      <c r="B19" t="s">
        <v>96</v>
      </c>
      <c r="C19" t="s">
        <v>258</v>
      </c>
      <c r="D19">
        <v>1</v>
      </c>
      <c r="E19">
        <v>10</v>
      </c>
      <c r="F19">
        <v>39</v>
      </c>
      <c r="G19">
        <v>13</v>
      </c>
    </row>
    <row r="20" spans="1:7" x14ac:dyDescent="0.35">
      <c r="A20">
        <v>252</v>
      </c>
      <c r="B20" t="s">
        <v>167</v>
      </c>
      <c r="C20" t="s">
        <v>102</v>
      </c>
      <c r="D20">
        <v>1</v>
      </c>
      <c r="E20">
        <v>10</v>
      </c>
      <c r="F20">
        <v>48</v>
      </c>
      <c r="G20">
        <v>13</v>
      </c>
    </row>
    <row r="21" spans="1:7" x14ac:dyDescent="0.35">
      <c r="A21">
        <v>147</v>
      </c>
      <c r="B21" t="s">
        <v>465</v>
      </c>
      <c r="C21" t="s">
        <v>653</v>
      </c>
      <c r="D21">
        <v>1</v>
      </c>
      <c r="E21">
        <v>9</v>
      </c>
      <c r="F21">
        <v>5</v>
      </c>
      <c r="G21">
        <v>13</v>
      </c>
    </row>
    <row r="22" spans="1:7" x14ac:dyDescent="0.35">
      <c r="A22">
        <v>28</v>
      </c>
      <c r="B22" t="s">
        <v>584</v>
      </c>
      <c r="C22" t="s">
        <v>242</v>
      </c>
      <c r="D22">
        <v>1</v>
      </c>
      <c r="E22">
        <v>9</v>
      </c>
      <c r="F22">
        <v>5</v>
      </c>
      <c r="G22">
        <v>13</v>
      </c>
    </row>
    <row r="23" spans="1:7" x14ac:dyDescent="0.35">
      <c r="A23">
        <v>202</v>
      </c>
      <c r="B23" t="s">
        <v>372</v>
      </c>
      <c r="C23" t="s">
        <v>373</v>
      </c>
      <c r="D23">
        <v>1</v>
      </c>
      <c r="E23">
        <v>9</v>
      </c>
      <c r="F23">
        <v>6</v>
      </c>
      <c r="G23">
        <v>13</v>
      </c>
    </row>
    <row r="24" spans="1:7" x14ac:dyDescent="0.35">
      <c r="A24">
        <v>173</v>
      </c>
      <c r="B24" t="s">
        <v>105</v>
      </c>
      <c r="C24" t="s">
        <v>106</v>
      </c>
      <c r="D24">
        <v>1</v>
      </c>
      <c r="E24">
        <v>9</v>
      </c>
      <c r="F24">
        <v>8</v>
      </c>
      <c r="G24">
        <v>13</v>
      </c>
    </row>
    <row r="25" spans="1:7" x14ac:dyDescent="0.35">
      <c r="A25">
        <v>154</v>
      </c>
      <c r="B25" t="s">
        <v>221</v>
      </c>
      <c r="C25" t="s">
        <v>222</v>
      </c>
      <c r="D25">
        <v>1</v>
      </c>
      <c r="E25">
        <v>9</v>
      </c>
      <c r="F25">
        <v>9</v>
      </c>
      <c r="G25">
        <v>13</v>
      </c>
    </row>
    <row r="26" spans="1:7" x14ac:dyDescent="0.35">
      <c r="A26">
        <v>150</v>
      </c>
      <c r="B26" t="s">
        <v>589</v>
      </c>
      <c r="C26" t="s">
        <v>177</v>
      </c>
      <c r="D26">
        <v>1</v>
      </c>
      <c r="E26">
        <v>9</v>
      </c>
      <c r="F26">
        <v>10</v>
      </c>
      <c r="G26">
        <v>13</v>
      </c>
    </row>
    <row r="27" spans="1:7" x14ac:dyDescent="0.35">
      <c r="A27">
        <v>219</v>
      </c>
      <c r="B27" t="s">
        <v>504</v>
      </c>
      <c r="C27" t="s">
        <v>505</v>
      </c>
      <c r="D27">
        <v>1</v>
      </c>
      <c r="E27">
        <v>9</v>
      </c>
      <c r="F27">
        <v>10</v>
      </c>
      <c r="G27">
        <v>13</v>
      </c>
    </row>
    <row r="28" spans="1:7" x14ac:dyDescent="0.35">
      <c r="A28">
        <v>53</v>
      </c>
      <c r="B28" t="s">
        <v>269</v>
      </c>
      <c r="C28" t="s">
        <v>336</v>
      </c>
      <c r="D28">
        <v>1</v>
      </c>
      <c r="E28">
        <v>9</v>
      </c>
      <c r="F28">
        <v>17</v>
      </c>
      <c r="G28">
        <v>13</v>
      </c>
    </row>
    <row r="29" spans="1:7" x14ac:dyDescent="0.35">
      <c r="A29">
        <v>120</v>
      </c>
      <c r="B29" t="s">
        <v>332</v>
      </c>
      <c r="C29" t="s">
        <v>601</v>
      </c>
      <c r="D29">
        <v>1</v>
      </c>
      <c r="E29">
        <v>9</v>
      </c>
      <c r="F29">
        <v>17</v>
      </c>
      <c r="G29">
        <v>13</v>
      </c>
    </row>
    <row r="30" spans="1:7" x14ac:dyDescent="0.35">
      <c r="A30">
        <v>105</v>
      </c>
      <c r="B30" t="s">
        <v>180</v>
      </c>
      <c r="C30" t="s">
        <v>181</v>
      </c>
      <c r="D30">
        <v>1</v>
      </c>
      <c r="E30">
        <v>9</v>
      </c>
      <c r="F30">
        <v>18</v>
      </c>
      <c r="G30">
        <v>13</v>
      </c>
    </row>
    <row r="31" spans="1:7" x14ac:dyDescent="0.35">
      <c r="A31">
        <v>38</v>
      </c>
      <c r="B31" t="s">
        <v>118</v>
      </c>
      <c r="C31" t="s">
        <v>119</v>
      </c>
      <c r="D31">
        <v>1</v>
      </c>
      <c r="E31">
        <v>9</v>
      </c>
      <c r="F31">
        <v>19</v>
      </c>
      <c r="G31">
        <v>13</v>
      </c>
    </row>
    <row r="32" spans="1:7" x14ac:dyDescent="0.35">
      <c r="A32">
        <v>7</v>
      </c>
      <c r="B32" t="s">
        <v>213</v>
      </c>
      <c r="C32" t="s">
        <v>177</v>
      </c>
      <c r="D32">
        <v>1</v>
      </c>
      <c r="E32">
        <v>9</v>
      </c>
      <c r="F32">
        <v>19</v>
      </c>
      <c r="G32">
        <v>13</v>
      </c>
    </row>
    <row r="33" spans="1:7" x14ac:dyDescent="0.35">
      <c r="A33">
        <v>63</v>
      </c>
      <c r="B33" t="s">
        <v>430</v>
      </c>
      <c r="C33" t="s">
        <v>373</v>
      </c>
      <c r="D33">
        <v>1</v>
      </c>
      <c r="E33">
        <v>9</v>
      </c>
      <c r="F33">
        <v>22</v>
      </c>
      <c r="G33">
        <v>13</v>
      </c>
    </row>
    <row r="34" spans="1:7" x14ac:dyDescent="0.35">
      <c r="A34">
        <v>227</v>
      </c>
      <c r="B34" t="s">
        <v>92</v>
      </c>
      <c r="C34" t="s">
        <v>545</v>
      </c>
      <c r="D34">
        <v>1</v>
      </c>
      <c r="E34">
        <v>9</v>
      </c>
      <c r="F34">
        <v>24</v>
      </c>
      <c r="G34">
        <v>13</v>
      </c>
    </row>
    <row r="35" spans="1:7" x14ac:dyDescent="0.35">
      <c r="A35">
        <v>24</v>
      </c>
      <c r="B35" t="s">
        <v>171</v>
      </c>
      <c r="C35" t="s">
        <v>172</v>
      </c>
      <c r="D35">
        <v>1</v>
      </c>
      <c r="E35">
        <v>9</v>
      </c>
      <c r="F35">
        <v>25</v>
      </c>
      <c r="G35">
        <v>13</v>
      </c>
    </row>
    <row r="36" spans="1:7" x14ac:dyDescent="0.35">
      <c r="A36">
        <v>48</v>
      </c>
      <c r="B36" t="s">
        <v>180</v>
      </c>
      <c r="C36" t="s">
        <v>406</v>
      </c>
      <c r="D36">
        <v>1</v>
      </c>
      <c r="E36">
        <v>9</v>
      </c>
      <c r="F36">
        <v>27</v>
      </c>
      <c r="G36">
        <v>13</v>
      </c>
    </row>
    <row r="37" spans="1:7" x14ac:dyDescent="0.35">
      <c r="A37">
        <v>93</v>
      </c>
      <c r="B37" t="s">
        <v>214</v>
      </c>
      <c r="C37" t="s">
        <v>654</v>
      </c>
      <c r="D37">
        <v>1</v>
      </c>
      <c r="E37">
        <v>9</v>
      </c>
      <c r="F37">
        <v>27</v>
      </c>
      <c r="G37">
        <v>13</v>
      </c>
    </row>
    <row r="38" spans="1:7" x14ac:dyDescent="0.35">
      <c r="A38">
        <v>98</v>
      </c>
      <c r="B38" t="s">
        <v>276</v>
      </c>
      <c r="C38" t="s">
        <v>277</v>
      </c>
      <c r="D38">
        <v>1</v>
      </c>
      <c r="E38">
        <v>9</v>
      </c>
      <c r="F38">
        <v>27</v>
      </c>
      <c r="G38">
        <v>13</v>
      </c>
    </row>
    <row r="39" spans="1:7" x14ac:dyDescent="0.35">
      <c r="A39">
        <v>167</v>
      </c>
      <c r="B39" t="s">
        <v>332</v>
      </c>
      <c r="C39" t="s">
        <v>333</v>
      </c>
      <c r="D39">
        <v>1</v>
      </c>
      <c r="E39">
        <v>9</v>
      </c>
      <c r="F39">
        <v>28</v>
      </c>
      <c r="G39">
        <v>13</v>
      </c>
    </row>
    <row r="40" spans="1:7" x14ac:dyDescent="0.35">
      <c r="A40">
        <v>39</v>
      </c>
      <c r="B40" t="s">
        <v>610</v>
      </c>
      <c r="C40" t="s">
        <v>387</v>
      </c>
      <c r="D40">
        <v>1</v>
      </c>
      <c r="E40">
        <v>9</v>
      </c>
      <c r="F40">
        <v>29</v>
      </c>
      <c r="G40">
        <v>13</v>
      </c>
    </row>
    <row r="41" spans="1:7" x14ac:dyDescent="0.35">
      <c r="A41">
        <v>112</v>
      </c>
      <c r="B41" t="s">
        <v>346</v>
      </c>
      <c r="C41" t="s">
        <v>347</v>
      </c>
      <c r="D41">
        <v>1</v>
      </c>
      <c r="E41">
        <v>9</v>
      </c>
      <c r="F41">
        <v>33</v>
      </c>
      <c r="G41">
        <v>13</v>
      </c>
    </row>
    <row r="42" spans="1:7" x14ac:dyDescent="0.35">
      <c r="A42">
        <v>148</v>
      </c>
      <c r="B42" t="s">
        <v>455</v>
      </c>
      <c r="C42" t="s">
        <v>114</v>
      </c>
      <c r="D42">
        <v>1</v>
      </c>
      <c r="E42">
        <v>9</v>
      </c>
      <c r="F42">
        <v>35</v>
      </c>
      <c r="G42">
        <v>13</v>
      </c>
    </row>
    <row r="43" spans="1:7" x14ac:dyDescent="0.35">
      <c r="A43">
        <v>292</v>
      </c>
      <c r="B43" t="s">
        <v>1226</v>
      </c>
      <c r="C43" t="s">
        <v>538</v>
      </c>
      <c r="D43">
        <v>1</v>
      </c>
      <c r="E43">
        <v>9</v>
      </c>
      <c r="F43">
        <v>41</v>
      </c>
      <c r="G43">
        <v>13</v>
      </c>
    </row>
    <row r="44" spans="1:7" x14ac:dyDescent="0.35">
      <c r="A44">
        <v>97</v>
      </c>
      <c r="B44" t="s">
        <v>149</v>
      </c>
      <c r="C44" t="s">
        <v>97</v>
      </c>
      <c r="D44">
        <v>1</v>
      </c>
      <c r="E44">
        <v>9</v>
      </c>
      <c r="F44">
        <v>43</v>
      </c>
      <c r="G44">
        <v>13</v>
      </c>
    </row>
    <row r="45" spans="1:7" x14ac:dyDescent="0.35">
      <c r="A45">
        <v>100</v>
      </c>
      <c r="B45" t="s">
        <v>380</v>
      </c>
      <c r="C45" t="s">
        <v>381</v>
      </c>
      <c r="D45">
        <v>1</v>
      </c>
      <c r="E45">
        <v>9</v>
      </c>
      <c r="F45">
        <v>45</v>
      </c>
      <c r="G45">
        <v>13</v>
      </c>
    </row>
    <row r="46" spans="1:7" x14ac:dyDescent="0.35">
      <c r="A46">
        <v>183</v>
      </c>
      <c r="B46" t="s">
        <v>122</v>
      </c>
      <c r="C46" t="s">
        <v>123</v>
      </c>
      <c r="D46">
        <v>1</v>
      </c>
      <c r="E46">
        <v>9</v>
      </c>
      <c r="F46">
        <v>47</v>
      </c>
      <c r="G46">
        <v>13</v>
      </c>
    </row>
    <row r="47" spans="1:7" x14ac:dyDescent="0.35">
      <c r="A47">
        <v>274</v>
      </c>
      <c r="B47" t="s">
        <v>485</v>
      </c>
      <c r="C47" t="s">
        <v>486</v>
      </c>
      <c r="D47">
        <v>1</v>
      </c>
      <c r="E47">
        <v>9</v>
      </c>
      <c r="F47">
        <v>48</v>
      </c>
      <c r="G47">
        <v>13</v>
      </c>
    </row>
    <row r="48" spans="1:7" x14ac:dyDescent="0.35">
      <c r="A48">
        <v>106</v>
      </c>
      <c r="B48" t="s">
        <v>342</v>
      </c>
      <c r="C48" t="s">
        <v>343</v>
      </c>
      <c r="D48">
        <v>1</v>
      </c>
      <c r="E48">
        <v>9</v>
      </c>
      <c r="F48">
        <v>60</v>
      </c>
      <c r="G48">
        <v>13</v>
      </c>
    </row>
    <row r="49" spans="1:7" x14ac:dyDescent="0.35">
      <c r="A49">
        <v>317</v>
      </c>
      <c r="B49" t="s">
        <v>650</v>
      </c>
      <c r="C49" t="s">
        <v>1251</v>
      </c>
      <c r="D49">
        <v>1</v>
      </c>
      <c r="E49">
        <v>9</v>
      </c>
      <c r="F49">
        <v>63</v>
      </c>
      <c r="G49">
        <v>13</v>
      </c>
    </row>
    <row r="50" spans="1:7" x14ac:dyDescent="0.35">
      <c r="A50">
        <v>89</v>
      </c>
      <c r="B50" t="s">
        <v>534</v>
      </c>
      <c r="C50" t="s">
        <v>535</v>
      </c>
      <c r="D50">
        <v>1</v>
      </c>
      <c r="E50">
        <v>9</v>
      </c>
      <c r="F50">
        <v>71</v>
      </c>
      <c r="G50">
        <v>13</v>
      </c>
    </row>
    <row r="51" spans="1:7" x14ac:dyDescent="0.35">
      <c r="A51">
        <v>52</v>
      </c>
      <c r="B51" t="s">
        <v>658</v>
      </c>
      <c r="C51" t="s">
        <v>262</v>
      </c>
      <c r="D51">
        <v>1</v>
      </c>
      <c r="E51">
        <v>9</v>
      </c>
      <c r="F51">
        <v>79</v>
      </c>
      <c r="G51">
        <v>13</v>
      </c>
    </row>
    <row r="52" spans="1:7" x14ac:dyDescent="0.35">
      <c r="A52">
        <v>23</v>
      </c>
      <c r="B52" t="s">
        <v>382</v>
      </c>
      <c r="C52" t="s">
        <v>383</v>
      </c>
      <c r="D52">
        <v>1</v>
      </c>
      <c r="E52">
        <v>9</v>
      </c>
      <c r="F52">
        <v>97</v>
      </c>
      <c r="G52">
        <v>13</v>
      </c>
    </row>
    <row r="53" spans="1:7" x14ac:dyDescent="0.35">
      <c r="A53">
        <v>258</v>
      </c>
      <c r="B53" t="s">
        <v>226</v>
      </c>
      <c r="C53" t="s">
        <v>239</v>
      </c>
      <c r="D53">
        <v>1</v>
      </c>
      <c r="E53">
        <v>9</v>
      </c>
      <c r="F53">
        <v>107</v>
      </c>
      <c r="G53">
        <v>13</v>
      </c>
    </row>
    <row r="54" spans="1:7" x14ac:dyDescent="0.35">
      <c r="A54">
        <v>311</v>
      </c>
      <c r="B54" t="s">
        <v>1232</v>
      </c>
      <c r="C54" t="s">
        <v>1233</v>
      </c>
      <c r="D54">
        <v>1</v>
      </c>
      <c r="E54">
        <v>9</v>
      </c>
      <c r="F54">
        <v>128</v>
      </c>
      <c r="G54">
        <v>13</v>
      </c>
    </row>
    <row r="55" spans="1:7" x14ac:dyDescent="0.35">
      <c r="A55">
        <v>153</v>
      </c>
      <c r="B55" t="s">
        <v>362</v>
      </c>
      <c r="C55" t="s">
        <v>363</v>
      </c>
      <c r="D55">
        <v>1</v>
      </c>
      <c r="E55">
        <v>9</v>
      </c>
      <c r="F55">
        <v>139</v>
      </c>
      <c r="G55">
        <v>13</v>
      </c>
    </row>
    <row r="56" spans="1:7" x14ac:dyDescent="0.35">
      <c r="A56">
        <v>224</v>
      </c>
      <c r="B56" t="s">
        <v>230</v>
      </c>
      <c r="C56" t="s">
        <v>231</v>
      </c>
      <c r="D56">
        <v>1</v>
      </c>
      <c r="E56">
        <v>9</v>
      </c>
      <c r="F56">
        <v>142</v>
      </c>
      <c r="G56">
        <v>13</v>
      </c>
    </row>
    <row r="57" spans="1:7" x14ac:dyDescent="0.35">
      <c r="A57">
        <v>299</v>
      </c>
      <c r="B57" t="s">
        <v>657</v>
      </c>
      <c r="C57" t="s">
        <v>158</v>
      </c>
      <c r="D57">
        <v>1</v>
      </c>
      <c r="E57">
        <v>9</v>
      </c>
      <c r="F57">
        <v>150</v>
      </c>
      <c r="G57">
        <v>13</v>
      </c>
    </row>
    <row r="58" spans="1:7" x14ac:dyDescent="0.35">
      <c r="A58">
        <v>199</v>
      </c>
      <c r="B58" t="s">
        <v>561</v>
      </c>
      <c r="C58" t="s">
        <v>162</v>
      </c>
      <c r="D58">
        <v>1</v>
      </c>
      <c r="E58">
        <v>9</v>
      </c>
      <c r="F58">
        <v>155</v>
      </c>
      <c r="G58">
        <v>13</v>
      </c>
    </row>
    <row r="59" spans="1:7" x14ac:dyDescent="0.35">
      <c r="A59">
        <v>211</v>
      </c>
      <c r="B59" t="s">
        <v>100</v>
      </c>
      <c r="C59" t="s">
        <v>510</v>
      </c>
      <c r="D59">
        <v>1</v>
      </c>
      <c r="E59">
        <v>9</v>
      </c>
      <c r="F59">
        <v>158</v>
      </c>
      <c r="G59">
        <v>13</v>
      </c>
    </row>
    <row r="60" spans="1:7" x14ac:dyDescent="0.35">
      <c r="A60">
        <v>192</v>
      </c>
      <c r="B60" t="s">
        <v>412</v>
      </c>
      <c r="C60" t="s">
        <v>413</v>
      </c>
      <c r="D60">
        <v>1</v>
      </c>
      <c r="E60">
        <v>9</v>
      </c>
      <c r="F60">
        <v>263</v>
      </c>
      <c r="G60">
        <v>13</v>
      </c>
    </row>
    <row r="61" spans="1:7" x14ac:dyDescent="0.35">
      <c r="A61">
        <v>239</v>
      </c>
      <c r="B61" t="s">
        <v>96</v>
      </c>
      <c r="C61" t="s">
        <v>522</v>
      </c>
      <c r="D61">
        <v>1</v>
      </c>
      <c r="E61">
        <v>9</v>
      </c>
      <c r="F61">
        <v>281</v>
      </c>
      <c r="G61">
        <v>13</v>
      </c>
    </row>
    <row r="62" spans="1:7" x14ac:dyDescent="0.35">
      <c r="A62">
        <v>9</v>
      </c>
      <c r="B62" t="s">
        <v>550</v>
      </c>
      <c r="C62" t="s">
        <v>551</v>
      </c>
      <c r="D62">
        <v>1</v>
      </c>
      <c r="E62">
        <v>8</v>
      </c>
      <c r="F62">
        <v>8</v>
      </c>
      <c r="G62">
        <v>13</v>
      </c>
    </row>
    <row r="63" spans="1:7" x14ac:dyDescent="0.35">
      <c r="A63">
        <v>13</v>
      </c>
      <c r="B63" t="s">
        <v>326</v>
      </c>
      <c r="C63" t="s">
        <v>327</v>
      </c>
      <c r="D63">
        <v>1</v>
      </c>
      <c r="E63">
        <v>8</v>
      </c>
      <c r="F63">
        <v>10</v>
      </c>
      <c r="G63">
        <v>13</v>
      </c>
    </row>
    <row r="64" spans="1:7" x14ac:dyDescent="0.35">
      <c r="A64">
        <v>18</v>
      </c>
      <c r="B64" t="s">
        <v>171</v>
      </c>
      <c r="C64" t="s">
        <v>166</v>
      </c>
      <c r="D64">
        <v>1</v>
      </c>
      <c r="E64">
        <v>8</v>
      </c>
      <c r="F64">
        <v>11</v>
      </c>
      <c r="G64">
        <v>13</v>
      </c>
    </row>
    <row r="65" spans="1:7" x14ac:dyDescent="0.35">
      <c r="A65">
        <v>189</v>
      </c>
      <c r="B65" t="s">
        <v>659</v>
      </c>
      <c r="C65" t="s">
        <v>141</v>
      </c>
      <c r="D65">
        <v>1</v>
      </c>
      <c r="E65">
        <v>8</v>
      </c>
      <c r="F65">
        <v>12</v>
      </c>
      <c r="G65">
        <v>13</v>
      </c>
    </row>
    <row r="66" spans="1:7" x14ac:dyDescent="0.35">
      <c r="A66">
        <v>286</v>
      </c>
      <c r="B66" t="s">
        <v>1214</v>
      </c>
      <c r="C66" t="s">
        <v>1215</v>
      </c>
      <c r="D66">
        <v>1</v>
      </c>
      <c r="E66">
        <v>8</v>
      </c>
      <c r="F66">
        <v>12</v>
      </c>
      <c r="G66">
        <v>13</v>
      </c>
    </row>
    <row r="67" spans="1:7" x14ac:dyDescent="0.35">
      <c r="A67">
        <v>165</v>
      </c>
      <c r="B67" t="s">
        <v>470</v>
      </c>
      <c r="C67" t="s">
        <v>168</v>
      </c>
      <c r="D67">
        <v>1</v>
      </c>
      <c r="E67">
        <v>8</v>
      </c>
      <c r="F67">
        <v>13</v>
      </c>
      <c r="G67">
        <v>13</v>
      </c>
    </row>
    <row r="68" spans="1:7" x14ac:dyDescent="0.35">
      <c r="A68">
        <v>188</v>
      </c>
      <c r="B68" t="s">
        <v>140</v>
      </c>
      <c r="C68" t="s">
        <v>141</v>
      </c>
      <c r="D68">
        <v>1</v>
      </c>
      <c r="E68">
        <v>8</v>
      </c>
      <c r="F68">
        <v>13</v>
      </c>
      <c r="G68">
        <v>13</v>
      </c>
    </row>
    <row r="69" spans="1:7" x14ac:dyDescent="0.35">
      <c r="A69">
        <v>32</v>
      </c>
      <c r="B69" t="s">
        <v>173</v>
      </c>
      <c r="C69" t="s">
        <v>94</v>
      </c>
      <c r="D69">
        <v>1</v>
      </c>
      <c r="E69">
        <v>8</v>
      </c>
      <c r="F69">
        <v>17</v>
      </c>
      <c r="G69">
        <v>13</v>
      </c>
    </row>
    <row r="70" spans="1:7" x14ac:dyDescent="0.35">
      <c r="A70">
        <v>267</v>
      </c>
      <c r="B70" t="s">
        <v>234</v>
      </c>
      <c r="C70" t="s">
        <v>235</v>
      </c>
      <c r="D70">
        <v>1</v>
      </c>
      <c r="E70">
        <v>8</v>
      </c>
      <c r="F70">
        <v>18</v>
      </c>
      <c r="G70">
        <v>13</v>
      </c>
    </row>
    <row r="71" spans="1:7" x14ac:dyDescent="0.35">
      <c r="A71">
        <v>113</v>
      </c>
      <c r="B71" t="s">
        <v>208</v>
      </c>
      <c r="C71" t="s">
        <v>209</v>
      </c>
      <c r="D71">
        <v>1</v>
      </c>
      <c r="E71">
        <v>8</v>
      </c>
      <c r="F71">
        <v>19</v>
      </c>
      <c r="G71">
        <v>13</v>
      </c>
    </row>
    <row r="72" spans="1:7" x14ac:dyDescent="0.35">
      <c r="A72">
        <v>114</v>
      </c>
      <c r="B72" t="s">
        <v>286</v>
      </c>
      <c r="C72" t="s">
        <v>287</v>
      </c>
      <c r="D72">
        <v>1</v>
      </c>
      <c r="E72">
        <v>8</v>
      </c>
      <c r="F72">
        <v>19</v>
      </c>
      <c r="G72">
        <v>13</v>
      </c>
    </row>
    <row r="73" spans="1:7" x14ac:dyDescent="0.35">
      <c r="A73">
        <v>132</v>
      </c>
      <c r="B73" t="s">
        <v>145</v>
      </c>
      <c r="C73" t="s">
        <v>146</v>
      </c>
      <c r="D73">
        <v>1</v>
      </c>
      <c r="E73">
        <v>8</v>
      </c>
      <c r="F73">
        <v>20</v>
      </c>
      <c r="G73">
        <v>13</v>
      </c>
    </row>
    <row r="74" spans="1:7" x14ac:dyDescent="0.35">
      <c r="A74">
        <v>33</v>
      </c>
      <c r="B74" t="s">
        <v>269</v>
      </c>
      <c r="C74" t="s">
        <v>270</v>
      </c>
      <c r="D74">
        <v>1</v>
      </c>
      <c r="E74">
        <v>8</v>
      </c>
      <c r="F74">
        <v>21</v>
      </c>
      <c r="G74">
        <v>13</v>
      </c>
    </row>
    <row r="75" spans="1:7" x14ac:dyDescent="0.35">
      <c r="A75">
        <v>194</v>
      </c>
      <c r="B75" t="s">
        <v>226</v>
      </c>
      <c r="C75" t="s">
        <v>227</v>
      </c>
      <c r="D75">
        <v>1</v>
      </c>
      <c r="E75">
        <v>8</v>
      </c>
      <c r="F75">
        <v>22</v>
      </c>
      <c r="G75">
        <v>13</v>
      </c>
    </row>
    <row r="76" spans="1:7" x14ac:dyDescent="0.35">
      <c r="A76">
        <v>285</v>
      </c>
      <c r="B76" t="s">
        <v>1212</v>
      </c>
      <c r="C76" t="s">
        <v>1213</v>
      </c>
      <c r="D76">
        <v>1</v>
      </c>
      <c r="E76">
        <v>8</v>
      </c>
      <c r="F76">
        <v>22</v>
      </c>
      <c r="G76">
        <v>13</v>
      </c>
    </row>
    <row r="77" spans="1:7" x14ac:dyDescent="0.35">
      <c r="A77">
        <v>149</v>
      </c>
      <c r="B77" t="s">
        <v>339</v>
      </c>
      <c r="C77" t="s">
        <v>201</v>
      </c>
      <c r="D77">
        <v>1</v>
      </c>
      <c r="E77">
        <v>8</v>
      </c>
      <c r="F77">
        <v>24</v>
      </c>
      <c r="G77">
        <v>13</v>
      </c>
    </row>
    <row r="78" spans="1:7" x14ac:dyDescent="0.35">
      <c r="A78">
        <v>99</v>
      </c>
      <c r="B78" t="s">
        <v>473</v>
      </c>
      <c r="C78" t="s">
        <v>474</v>
      </c>
      <c r="D78">
        <v>1</v>
      </c>
      <c r="E78">
        <v>8</v>
      </c>
      <c r="F78">
        <v>25</v>
      </c>
      <c r="G78">
        <v>13</v>
      </c>
    </row>
    <row r="79" spans="1:7" x14ac:dyDescent="0.35">
      <c r="A79">
        <v>175</v>
      </c>
      <c r="B79" t="s">
        <v>577</v>
      </c>
      <c r="C79" t="s">
        <v>205</v>
      </c>
      <c r="D79">
        <v>1</v>
      </c>
      <c r="E79">
        <v>8</v>
      </c>
      <c r="F79">
        <v>27</v>
      </c>
      <c r="G79">
        <v>13</v>
      </c>
    </row>
    <row r="80" spans="1:7" x14ac:dyDescent="0.35">
      <c r="A80">
        <v>104</v>
      </c>
      <c r="B80" t="s">
        <v>282</v>
      </c>
      <c r="C80" t="s">
        <v>283</v>
      </c>
      <c r="D80">
        <v>1</v>
      </c>
      <c r="E80">
        <v>8</v>
      </c>
      <c r="F80">
        <v>29</v>
      </c>
      <c r="G80">
        <v>13</v>
      </c>
    </row>
    <row r="81" spans="1:7" x14ac:dyDescent="0.35">
      <c r="A81">
        <v>301</v>
      </c>
      <c r="B81" t="s">
        <v>1247</v>
      </c>
      <c r="C81" t="s">
        <v>1248</v>
      </c>
      <c r="D81">
        <v>1</v>
      </c>
      <c r="E81">
        <v>8</v>
      </c>
      <c r="F81">
        <v>30</v>
      </c>
      <c r="G81">
        <v>13</v>
      </c>
    </row>
    <row r="82" spans="1:7" x14ac:dyDescent="0.35">
      <c r="A82">
        <v>144</v>
      </c>
      <c r="B82" t="s">
        <v>322</v>
      </c>
      <c r="C82" t="s">
        <v>323</v>
      </c>
      <c r="D82">
        <v>1</v>
      </c>
      <c r="E82">
        <v>8</v>
      </c>
      <c r="F82">
        <v>33</v>
      </c>
      <c r="G82">
        <v>13</v>
      </c>
    </row>
    <row r="83" spans="1:7" x14ac:dyDescent="0.35">
      <c r="A83">
        <v>246</v>
      </c>
      <c r="B83" t="s">
        <v>126</v>
      </c>
      <c r="C83" t="s">
        <v>127</v>
      </c>
      <c r="D83">
        <v>1</v>
      </c>
      <c r="E83">
        <v>8</v>
      </c>
      <c r="F83">
        <v>34</v>
      </c>
      <c r="G83">
        <v>13</v>
      </c>
    </row>
    <row r="84" spans="1:7" x14ac:dyDescent="0.35">
      <c r="A84">
        <v>116</v>
      </c>
      <c r="B84" t="s">
        <v>180</v>
      </c>
      <c r="C84" t="s">
        <v>445</v>
      </c>
      <c r="D84">
        <v>1</v>
      </c>
      <c r="E84">
        <v>8</v>
      </c>
      <c r="F84">
        <v>36</v>
      </c>
      <c r="G84">
        <v>13</v>
      </c>
    </row>
    <row r="85" spans="1:7" x14ac:dyDescent="0.35">
      <c r="A85">
        <v>297</v>
      </c>
      <c r="B85" t="s">
        <v>322</v>
      </c>
      <c r="C85" t="s">
        <v>1223</v>
      </c>
      <c r="D85">
        <v>1</v>
      </c>
      <c r="E85">
        <v>8</v>
      </c>
      <c r="F85">
        <v>47</v>
      </c>
      <c r="G85">
        <v>13</v>
      </c>
    </row>
    <row r="86" spans="1:7" x14ac:dyDescent="0.35">
      <c r="A86">
        <v>156</v>
      </c>
      <c r="B86" t="s">
        <v>448</v>
      </c>
      <c r="C86" t="s">
        <v>305</v>
      </c>
      <c r="D86">
        <v>1</v>
      </c>
      <c r="E86">
        <v>8</v>
      </c>
      <c r="F86">
        <v>49</v>
      </c>
      <c r="G86">
        <v>13</v>
      </c>
    </row>
    <row r="87" spans="1:7" x14ac:dyDescent="0.35">
      <c r="A87">
        <v>58</v>
      </c>
      <c r="B87" t="s">
        <v>256</v>
      </c>
      <c r="C87" t="s">
        <v>212</v>
      </c>
      <c r="D87">
        <v>1</v>
      </c>
      <c r="E87">
        <v>8</v>
      </c>
      <c r="F87">
        <v>51</v>
      </c>
      <c r="G87">
        <v>13</v>
      </c>
    </row>
    <row r="88" spans="1:7" x14ac:dyDescent="0.35">
      <c r="A88">
        <v>119</v>
      </c>
      <c r="B88" t="s">
        <v>180</v>
      </c>
      <c r="C88" t="s">
        <v>157</v>
      </c>
      <c r="D88">
        <v>1</v>
      </c>
      <c r="E88">
        <v>8</v>
      </c>
      <c r="F88">
        <v>55</v>
      </c>
      <c r="G88">
        <v>13</v>
      </c>
    </row>
    <row r="89" spans="1:7" x14ac:dyDescent="0.35">
      <c r="A89">
        <v>83</v>
      </c>
      <c r="B89" t="s">
        <v>419</v>
      </c>
      <c r="C89" t="s">
        <v>158</v>
      </c>
      <c r="D89">
        <v>1</v>
      </c>
      <c r="E89">
        <v>8</v>
      </c>
      <c r="F89">
        <v>57</v>
      </c>
      <c r="G89">
        <v>13</v>
      </c>
    </row>
    <row r="90" spans="1:7" x14ac:dyDescent="0.35">
      <c r="A90">
        <v>45</v>
      </c>
      <c r="B90" t="s">
        <v>513</v>
      </c>
      <c r="C90" t="s">
        <v>420</v>
      </c>
      <c r="D90">
        <v>1</v>
      </c>
      <c r="E90">
        <v>8</v>
      </c>
      <c r="F90">
        <v>57</v>
      </c>
      <c r="G90">
        <v>13</v>
      </c>
    </row>
    <row r="91" spans="1:7" x14ac:dyDescent="0.35">
      <c r="A91">
        <v>22</v>
      </c>
      <c r="B91" t="s">
        <v>489</v>
      </c>
      <c r="C91" t="s">
        <v>490</v>
      </c>
      <c r="D91">
        <v>1</v>
      </c>
      <c r="E91">
        <v>8</v>
      </c>
      <c r="F91">
        <v>64</v>
      </c>
      <c r="G91">
        <v>13</v>
      </c>
    </row>
    <row r="92" spans="1:7" x14ac:dyDescent="0.35">
      <c r="A92">
        <v>204</v>
      </c>
      <c r="B92" t="s">
        <v>468</v>
      </c>
      <c r="C92" t="s">
        <v>469</v>
      </c>
      <c r="D92">
        <v>1</v>
      </c>
      <c r="E92">
        <v>8</v>
      </c>
      <c r="F92">
        <v>83</v>
      </c>
      <c r="G92">
        <v>13</v>
      </c>
    </row>
    <row r="93" spans="1:7" x14ac:dyDescent="0.35">
      <c r="A93">
        <v>309</v>
      </c>
      <c r="B93" t="s">
        <v>214</v>
      </c>
      <c r="C93" t="s">
        <v>1230</v>
      </c>
      <c r="D93">
        <v>1</v>
      </c>
      <c r="E93">
        <v>8</v>
      </c>
      <c r="F93">
        <v>86</v>
      </c>
      <c r="G93">
        <v>13</v>
      </c>
    </row>
    <row r="94" spans="1:7" x14ac:dyDescent="0.35">
      <c r="A94">
        <v>57</v>
      </c>
      <c r="B94" t="s">
        <v>230</v>
      </c>
      <c r="C94" t="s">
        <v>294</v>
      </c>
      <c r="D94">
        <v>1</v>
      </c>
      <c r="E94">
        <v>8</v>
      </c>
      <c r="F94">
        <v>90</v>
      </c>
      <c r="G94">
        <v>13</v>
      </c>
    </row>
    <row r="95" spans="1:7" x14ac:dyDescent="0.35">
      <c r="A95">
        <v>197</v>
      </c>
      <c r="B95" t="s">
        <v>161</v>
      </c>
      <c r="C95" t="s">
        <v>162</v>
      </c>
      <c r="D95">
        <v>1</v>
      </c>
      <c r="E95">
        <v>8</v>
      </c>
      <c r="F95">
        <v>200</v>
      </c>
      <c r="G95">
        <v>13</v>
      </c>
    </row>
    <row r="96" spans="1:7" x14ac:dyDescent="0.35">
      <c r="A96">
        <v>215</v>
      </c>
      <c r="B96" t="s">
        <v>136</v>
      </c>
      <c r="C96" t="s">
        <v>137</v>
      </c>
      <c r="D96">
        <v>1</v>
      </c>
      <c r="E96">
        <v>8</v>
      </c>
      <c r="F96">
        <v>240</v>
      </c>
      <c r="G96">
        <v>13</v>
      </c>
    </row>
    <row r="97" spans="1:7" x14ac:dyDescent="0.35">
      <c r="A97">
        <v>256</v>
      </c>
      <c r="B97" t="s">
        <v>416</v>
      </c>
      <c r="C97" t="s">
        <v>114</v>
      </c>
      <c r="D97">
        <v>1</v>
      </c>
      <c r="E97">
        <v>7</v>
      </c>
      <c r="F97">
        <v>6</v>
      </c>
      <c r="G97">
        <v>13</v>
      </c>
    </row>
    <row r="98" spans="1:7" x14ac:dyDescent="0.35">
      <c r="A98">
        <v>310</v>
      </c>
      <c r="B98" t="s">
        <v>589</v>
      </c>
      <c r="C98" t="s">
        <v>1231</v>
      </c>
      <c r="D98">
        <v>1</v>
      </c>
      <c r="E98">
        <v>7</v>
      </c>
      <c r="F98">
        <v>7</v>
      </c>
      <c r="G98">
        <v>13</v>
      </c>
    </row>
    <row r="99" spans="1:7" x14ac:dyDescent="0.35">
      <c r="A99">
        <v>49</v>
      </c>
      <c r="B99" t="s">
        <v>214</v>
      </c>
      <c r="C99" t="s">
        <v>538</v>
      </c>
      <c r="D99">
        <v>1</v>
      </c>
      <c r="E99">
        <v>7</v>
      </c>
      <c r="F99">
        <v>11</v>
      </c>
      <c r="G99">
        <v>13</v>
      </c>
    </row>
    <row r="100" spans="1:7" x14ac:dyDescent="0.35">
      <c r="A100">
        <v>136</v>
      </c>
      <c r="B100" t="s">
        <v>221</v>
      </c>
      <c r="C100" t="s">
        <v>242</v>
      </c>
      <c r="D100">
        <v>1</v>
      </c>
      <c r="E100">
        <v>7</v>
      </c>
      <c r="F100">
        <v>12</v>
      </c>
      <c r="G100">
        <v>13</v>
      </c>
    </row>
    <row r="101" spans="1:7" x14ac:dyDescent="0.35">
      <c r="A101">
        <v>146</v>
      </c>
      <c r="B101" t="s">
        <v>656</v>
      </c>
      <c r="C101" t="s">
        <v>141</v>
      </c>
      <c r="D101">
        <v>1</v>
      </c>
      <c r="E101">
        <v>7</v>
      </c>
      <c r="F101">
        <v>13</v>
      </c>
      <c r="G101">
        <v>13</v>
      </c>
    </row>
    <row r="102" spans="1:7" x14ac:dyDescent="0.35">
      <c r="A102">
        <v>160</v>
      </c>
      <c r="B102" t="s">
        <v>354</v>
      </c>
      <c r="C102" t="s">
        <v>355</v>
      </c>
      <c r="D102">
        <v>1</v>
      </c>
      <c r="E102">
        <v>7</v>
      </c>
      <c r="F102">
        <v>17</v>
      </c>
      <c r="G102">
        <v>13</v>
      </c>
    </row>
    <row r="103" spans="1:7" x14ac:dyDescent="0.35">
      <c r="A103">
        <v>141</v>
      </c>
      <c r="B103" t="s">
        <v>113</v>
      </c>
      <c r="C103" t="s">
        <v>114</v>
      </c>
      <c r="D103">
        <v>1</v>
      </c>
      <c r="E103">
        <v>7</v>
      </c>
      <c r="F103">
        <v>17</v>
      </c>
      <c r="G103">
        <v>13</v>
      </c>
    </row>
    <row r="104" spans="1:7" x14ac:dyDescent="0.35">
      <c r="A104">
        <v>46</v>
      </c>
      <c r="B104" t="s">
        <v>598</v>
      </c>
      <c r="C104" t="s">
        <v>420</v>
      </c>
      <c r="D104">
        <v>1</v>
      </c>
      <c r="E104">
        <v>7</v>
      </c>
      <c r="F104">
        <v>21</v>
      </c>
      <c r="G104">
        <v>13</v>
      </c>
    </row>
    <row r="105" spans="1:7" x14ac:dyDescent="0.35">
      <c r="A105">
        <v>281</v>
      </c>
      <c r="B105" t="s">
        <v>246</v>
      </c>
      <c r="C105" t="s">
        <v>592</v>
      </c>
      <c r="D105">
        <v>1</v>
      </c>
      <c r="E105">
        <v>7</v>
      </c>
      <c r="F105">
        <v>26</v>
      </c>
      <c r="G105">
        <v>13</v>
      </c>
    </row>
    <row r="106" spans="1:7" x14ac:dyDescent="0.35">
      <c r="A106">
        <v>61</v>
      </c>
      <c r="B106" t="s">
        <v>451</v>
      </c>
      <c r="C106" t="s">
        <v>452</v>
      </c>
      <c r="D106">
        <v>1</v>
      </c>
      <c r="E106">
        <v>7</v>
      </c>
      <c r="F106">
        <v>27</v>
      </c>
      <c r="G106">
        <v>13</v>
      </c>
    </row>
    <row r="107" spans="1:7" x14ac:dyDescent="0.35">
      <c r="A107">
        <v>66</v>
      </c>
      <c r="B107" t="s">
        <v>165</v>
      </c>
      <c r="C107" t="s">
        <v>544</v>
      </c>
      <c r="D107">
        <v>1</v>
      </c>
      <c r="E107">
        <v>7</v>
      </c>
      <c r="F107">
        <v>28</v>
      </c>
      <c r="G107">
        <v>13</v>
      </c>
    </row>
    <row r="108" spans="1:7" x14ac:dyDescent="0.35">
      <c r="A108">
        <v>37</v>
      </c>
      <c r="B108" t="s">
        <v>485</v>
      </c>
      <c r="C108" t="s">
        <v>595</v>
      </c>
      <c r="D108">
        <v>1</v>
      </c>
      <c r="E108">
        <v>7</v>
      </c>
      <c r="F108">
        <v>28</v>
      </c>
      <c r="G108">
        <v>13</v>
      </c>
    </row>
    <row r="109" spans="1:7" x14ac:dyDescent="0.35">
      <c r="A109">
        <v>236</v>
      </c>
      <c r="B109" t="s">
        <v>226</v>
      </c>
      <c r="C109" t="s">
        <v>243</v>
      </c>
      <c r="D109">
        <v>1</v>
      </c>
      <c r="E109">
        <v>7</v>
      </c>
      <c r="F109">
        <v>29</v>
      </c>
      <c r="G109">
        <v>13</v>
      </c>
    </row>
    <row r="110" spans="1:7" x14ac:dyDescent="0.35">
      <c r="A110">
        <v>223</v>
      </c>
      <c r="B110" t="s">
        <v>339</v>
      </c>
      <c r="C110" t="s">
        <v>205</v>
      </c>
      <c r="D110">
        <v>1</v>
      </c>
      <c r="E110">
        <v>7</v>
      </c>
      <c r="F110">
        <v>31</v>
      </c>
      <c r="G110">
        <v>13</v>
      </c>
    </row>
    <row r="111" spans="1:7" x14ac:dyDescent="0.35">
      <c r="A111">
        <v>59</v>
      </c>
      <c r="B111" t="s">
        <v>142</v>
      </c>
      <c r="C111" t="s">
        <v>193</v>
      </c>
      <c r="D111">
        <v>1</v>
      </c>
      <c r="E111">
        <v>7</v>
      </c>
      <c r="F111">
        <v>33</v>
      </c>
      <c r="G111">
        <v>13</v>
      </c>
    </row>
    <row r="112" spans="1:7" x14ac:dyDescent="0.35">
      <c r="A112">
        <v>84</v>
      </c>
      <c r="B112" t="s">
        <v>390</v>
      </c>
      <c r="C112" t="s">
        <v>391</v>
      </c>
      <c r="D112">
        <v>1</v>
      </c>
      <c r="E112">
        <v>7</v>
      </c>
      <c r="F112">
        <v>35</v>
      </c>
      <c r="G112">
        <v>13</v>
      </c>
    </row>
    <row r="113" spans="1:7" x14ac:dyDescent="0.35">
      <c r="A113">
        <v>313</v>
      </c>
      <c r="B113" t="s">
        <v>1238</v>
      </c>
      <c r="C113" t="s">
        <v>1239</v>
      </c>
      <c r="D113">
        <v>1</v>
      </c>
      <c r="E113">
        <v>7</v>
      </c>
      <c r="F113">
        <v>42</v>
      </c>
      <c r="G113">
        <v>13</v>
      </c>
    </row>
    <row r="114" spans="1:7" x14ac:dyDescent="0.35">
      <c r="A114">
        <v>245</v>
      </c>
      <c r="B114" t="s">
        <v>238</v>
      </c>
      <c r="C114" t="s">
        <v>239</v>
      </c>
      <c r="D114">
        <v>1</v>
      </c>
      <c r="E114">
        <v>7</v>
      </c>
      <c r="F114">
        <v>46</v>
      </c>
      <c r="G114">
        <v>13</v>
      </c>
    </row>
    <row r="115" spans="1:7" x14ac:dyDescent="0.35">
      <c r="A115">
        <v>26</v>
      </c>
      <c r="B115" t="s">
        <v>261</v>
      </c>
      <c r="C115" t="s">
        <v>262</v>
      </c>
      <c r="D115">
        <v>1</v>
      </c>
      <c r="E115">
        <v>7</v>
      </c>
      <c r="F115">
        <v>50</v>
      </c>
      <c r="G115">
        <v>13</v>
      </c>
    </row>
    <row r="116" spans="1:7" x14ac:dyDescent="0.35">
      <c r="A116">
        <v>69</v>
      </c>
      <c r="B116" t="s">
        <v>398</v>
      </c>
      <c r="C116" t="s">
        <v>399</v>
      </c>
      <c r="D116">
        <v>1</v>
      </c>
      <c r="E116">
        <v>7</v>
      </c>
      <c r="F116">
        <v>52</v>
      </c>
      <c r="G116">
        <v>13</v>
      </c>
    </row>
    <row r="117" spans="1:7" x14ac:dyDescent="0.35">
      <c r="A117">
        <v>291</v>
      </c>
      <c r="B117" t="s">
        <v>1216</v>
      </c>
      <c r="C117" t="s">
        <v>1217</v>
      </c>
      <c r="D117">
        <v>1</v>
      </c>
      <c r="E117">
        <v>7</v>
      </c>
      <c r="F117">
        <v>52</v>
      </c>
      <c r="G117">
        <v>13</v>
      </c>
    </row>
    <row r="118" spans="1:7" x14ac:dyDescent="0.35">
      <c r="A118">
        <v>269</v>
      </c>
      <c r="B118" t="s">
        <v>118</v>
      </c>
      <c r="C118" t="s">
        <v>94</v>
      </c>
      <c r="D118">
        <v>1</v>
      </c>
      <c r="E118">
        <v>7</v>
      </c>
      <c r="F118">
        <v>53</v>
      </c>
      <c r="G118">
        <v>13</v>
      </c>
    </row>
    <row r="119" spans="1:7" x14ac:dyDescent="0.35">
      <c r="A119">
        <v>75</v>
      </c>
      <c r="B119" t="s">
        <v>246</v>
      </c>
      <c r="C119" t="s">
        <v>247</v>
      </c>
      <c r="D119">
        <v>1</v>
      </c>
      <c r="E119">
        <v>7</v>
      </c>
      <c r="F119">
        <v>61</v>
      </c>
      <c r="G119">
        <v>13</v>
      </c>
    </row>
    <row r="120" spans="1:7" x14ac:dyDescent="0.35">
      <c r="A120">
        <v>60</v>
      </c>
      <c r="B120" t="s">
        <v>180</v>
      </c>
      <c r="C120" t="s">
        <v>409</v>
      </c>
      <c r="D120">
        <v>1</v>
      </c>
      <c r="E120">
        <v>7</v>
      </c>
      <c r="F120">
        <v>61</v>
      </c>
      <c r="G120">
        <v>13</v>
      </c>
    </row>
    <row r="121" spans="1:7" x14ac:dyDescent="0.35">
      <c r="A121">
        <v>109</v>
      </c>
      <c r="B121" t="s">
        <v>531</v>
      </c>
      <c r="C121" t="s">
        <v>235</v>
      </c>
      <c r="D121">
        <v>1</v>
      </c>
      <c r="E121">
        <v>7</v>
      </c>
      <c r="F121">
        <v>65</v>
      </c>
      <c r="G121">
        <v>13</v>
      </c>
    </row>
    <row r="122" spans="1:7" x14ac:dyDescent="0.35">
      <c r="A122">
        <v>85</v>
      </c>
      <c r="B122" t="s">
        <v>282</v>
      </c>
      <c r="C122" t="s">
        <v>327</v>
      </c>
      <c r="D122">
        <v>1</v>
      </c>
      <c r="E122">
        <v>7</v>
      </c>
      <c r="F122">
        <v>72</v>
      </c>
      <c r="G122">
        <v>13</v>
      </c>
    </row>
    <row r="123" spans="1:7" x14ac:dyDescent="0.35">
      <c r="A123">
        <v>264</v>
      </c>
      <c r="B123" t="s">
        <v>217</v>
      </c>
      <c r="C123" t="s">
        <v>218</v>
      </c>
      <c r="D123">
        <v>1</v>
      </c>
      <c r="E123">
        <v>7</v>
      </c>
      <c r="F123">
        <v>72</v>
      </c>
      <c r="G123">
        <v>13</v>
      </c>
    </row>
    <row r="124" spans="1:7" x14ac:dyDescent="0.35">
      <c r="A124">
        <v>242</v>
      </c>
      <c r="B124" t="s">
        <v>152</v>
      </c>
      <c r="C124" t="s">
        <v>153</v>
      </c>
      <c r="D124">
        <v>1</v>
      </c>
      <c r="E124">
        <v>7</v>
      </c>
      <c r="F124">
        <v>80</v>
      </c>
      <c r="G124">
        <v>13</v>
      </c>
    </row>
    <row r="125" spans="1:7" x14ac:dyDescent="0.35">
      <c r="A125">
        <v>268</v>
      </c>
      <c r="B125" t="s">
        <v>192</v>
      </c>
      <c r="C125" t="s">
        <v>193</v>
      </c>
      <c r="D125">
        <v>1</v>
      </c>
      <c r="E125">
        <v>7</v>
      </c>
      <c r="F125">
        <v>96</v>
      </c>
      <c r="G125">
        <v>13</v>
      </c>
    </row>
    <row r="126" spans="1:7" x14ac:dyDescent="0.35">
      <c r="A126">
        <v>290</v>
      </c>
      <c r="B126" t="s">
        <v>1225</v>
      </c>
      <c r="C126" t="s">
        <v>137</v>
      </c>
      <c r="D126">
        <v>1</v>
      </c>
      <c r="E126">
        <v>7</v>
      </c>
      <c r="F126">
        <v>97</v>
      </c>
      <c r="G126">
        <v>13</v>
      </c>
    </row>
    <row r="127" spans="1:7" x14ac:dyDescent="0.35">
      <c r="A127">
        <v>108</v>
      </c>
      <c r="B127" t="s">
        <v>273</v>
      </c>
      <c r="C127" t="s">
        <v>197</v>
      </c>
      <c r="D127">
        <v>1</v>
      </c>
      <c r="E127">
        <v>7</v>
      </c>
      <c r="F127">
        <v>109</v>
      </c>
      <c r="G127">
        <v>13</v>
      </c>
    </row>
    <row r="128" spans="1:7" x14ac:dyDescent="0.35">
      <c r="A128">
        <v>247</v>
      </c>
      <c r="B128" t="s">
        <v>464</v>
      </c>
      <c r="C128" t="s">
        <v>197</v>
      </c>
      <c r="D128">
        <v>1</v>
      </c>
      <c r="E128">
        <v>7</v>
      </c>
      <c r="F128">
        <v>117</v>
      </c>
      <c r="G128">
        <v>13</v>
      </c>
    </row>
    <row r="129" spans="1:7" x14ac:dyDescent="0.35">
      <c r="A129">
        <v>140</v>
      </c>
      <c r="B129" t="s">
        <v>290</v>
      </c>
      <c r="C129" t="s">
        <v>291</v>
      </c>
      <c r="D129">
        <v>1</v>
      </c>
      <c r="E129">
        <v>7</v>
      </c>
      <c r="F129">
        <v>162</v>
      </c>
      <c r="G129">
        <v>13</v>
      </c>
    </row>
    <row r="130" spans="1:7" x14ac:dyDescent="0.35">
      <c r="A130">
        <v>307</v>
      </c>
      <c r="B130" t="s">
        <v>465</v>
      </c>
      <c r="C130" t="s">
        <v>461</v>
      </c>
      <c r="D130">
        <v>1</v>
      </c>
      <c r="E130">
        <v>7</v>
      </c>
      <c r="F130">
        <v>164</v>
      </c>
      <c r="G130">
        <v>13</v>
      </c>
    </row>
    <row r="131" spans="1:7" x14ac:dyDescent="0.35">
      <c r="A131">
        <v>283</v>
      </c>
      <c r="B131" t="s">
        <v>188</v>
      </c>
      <c r="C131" t="s">
        <v>189</v>
      </c>
      <c r="D131">
        <v>1</v>
      </c>
      <c r="E131">
        <v>7</v>
      </c>
      <c r="F131">
        <v>166</v>
      </c>
      <c r="G131">
        <v>13</v>
      </c>
    </row>
    <row r="132" spans="1:7" x14ac:dyDescent="0.35">
      <c r="A132">
        <v>122</v>
      </c>
      <c r="B132" t="s">
        <v>350</v>
      </c>
      <c r="C132" t="s">
        <v>351</v>
      </c>
      <c r="D132">
        <v>1</v>
      </c>
      <c r="E132">
        <v>7</v>
      </c>
      <c r="F132">
        <v>167</v>
      </c>
      <c r="G132">
        <v>13</v>
      </c>
    </row>
    <row r="133" spans="1:7" x14ac:dyDescent="0.35">
      <c r="A133">
        <v>180</v>
      </c>
      <c r="B133" t="s">
        <v>433</v>
      </c>
      <c r="C133" t="s">
        <v>434</v>
      </c>
      <c r="D133">
        <v>1</v>
      </c>
      <c r="E133">
        <v>7</v>
      </c>
      <c r="F133">
        <v>169</v>
      </c>
      <c r="G133">
        <v>13</v>
      </c>
    </row>
    <row r="134" spans="1:7" x14ac:dyDescent="0.35">
      <c r="A134">
        <v>278</v>
      </c>
      <c r="B134" t="s">
        <v>176</v>
      </c>
      <c r="C134" t="s">
        <v>177</v>
      </c>
      <c r="D134">
        <v>1</v>
      </c>
      <c r="E134">
        <v>7</v>
      </c>
      <c r="F134">
        <v>216</v>
      </c>
      <c r="G134">
        <v>13</v>
      </c>
    </row>
    <row r="135" spans="1:7" x14ac:dyDescent="0.35">
      <c r="A135">
        <v>296</v>
      </c>
      <c r="B135" t="s">
        <v>1219</v>
      </c>
      <c r="C135" t="s">
        <v>1220</v>
      </c>
      <c r="D135">
        <v>1</v>
      </c>
      <c r="E135">
        <v>7</v>
      </c>
      <c r="F135">
        <v>278</v>
      </c>
      <c r="G135">
        <v>13</v>
      </c>
    </row>
    <row r="136" spans="1:7" x14ac:dyDescent="0.35">
      <c r="A136">
        <v>305</v>
      </c>
      <c r="B136" t="s">
        <v>1236</v>
      </c>
      <c r="C136" t="s">
        <v>137</v>
      </c>
      <c r="D136">
        <v>1</v>
      </c>
      <c r="E136">
        <v>7</v>
      </c>
      <c r="F136">
        <v>284</v>
      </c>
      <c r="G136">
        <v>13</v>
      </c>
    </row>
    <row r="137" spans="1:7" x14ac:dyDescent="0.35">
      <c r="A137">
        <v>191</v>
      </c>
      <c r="B137" t="s">
        <v>572</v>
      </c>
      <c r="C137" t="s">
        <v>573</v>
      </c>
      <c r="D137">
        <v>1</v>
      </c>
      <c r="E137">
        <v>7</v>
      </c>
      <c r="F137">
        <v>315</v>
      </c>
      <c r="G137">
        <v>13</v>
      </c>
    </row>
    <row r="138" spans="1:7" x14ac:dyDescent="0.35">
      <c r="A138">
        <v>302</v>
      </c>
      <c r="B138" t="s">
        <v>650</v>
      </c>
      <c r="C138" t="s">
        <v>1227</v>
      </c>
      <c r="D138">
        <v>1</v>
      </c>
      <c r="E138">
        <v>6</v>
      </c>
      <c r="F138">
        <v>7</v>
      </c>
      <c r="G138">
        <v>13</v>
      </c>
    </row>
    <row r="139" spans="1:7" x14ac:dyDescent="0.35">
      <c r="A139">
        <v>186</v>
      </c>
      <c r="B139" t="s">
        <v>136</v>
      </c>
      <c r="C139" t="s">
        <v>317</v>
      </c>
      <c r="D139">
        <v>1</v>
      </c>
      <c r="E139">
        <v>6</v>
      </c>
      <c r="F139">
        <v>16</v>
      </c>
      <c r="G139">
        <v>13</v>
      </c>
    </row>
    <row r="140" spans="1:7" x14ac:dyDescent="0.35">
      <c r="A140">
        <v>72</v>
      </c>
      <c r="B140" t="s">
        <v>398</v>
      </c>
      <c r="C140" t="s">
        <v>437</v>
      </c>
      <c r="D140">
        <v>1</v>
      </c>
      <c r="E140">
        <v>6</v>
      </c>
      <c r="F140">
        <v>17</v>
      </c>
      <c r="G140">
        <v>13</v>
      </c>
    </row>
    <row r="141" spans="1:7" x14ac:dyDescent="0.35">
      <c r="A141">
        <v>275</v>
      </c>
      <c r="B141" t="s">
        <v>169</v>
      </c>
      <c r="C141" t="s">
        <v>170</v>
      </c>
      <c r="D141">
        <v>1</v>
      </c>
      <c r="E141">
        <v>6</v>
      </c>
      <c r="F141">
        <v>22</v>
      </c>
      <c r="G141">
        <v>13</v>
      </c>
    </row>
    <row r="142" spans="1:7" x14ac:dyDescent="0.35">
      <c r="A142">
        <v>77</v>
      </c>
      <c r="B142" t="s">
        <v>156</v>
      </c>
      <c r="C142" t="s">
        <v>157</v>
      </c>
      <c r="D142">
        <v>1</v>
      </c>
      <c r="E142">
        <v>6</v>
      </c>
      <c r="F142">
        <v>25</v>
      </c>
      <c r="G142">
        <v>13</v>
      </c>
    </row>
    <row r="143" spans="1:7" x14ac:dyDescent="0.35">
      <c r="A143">
        <v>170</v>
      </c>
      <c r="B143" t="s">
        <v>133</v>
      </c>
      <c r="C143" t="s">
        <v>316</v>
      </c>
      <c r="D143">
        <v>1</v>
      </c>
      <c r="E143">
        <v>6</v>
      </c>
      <c r="F143">
        <v>28</v>
      </c>
      <c r="G143">
        <v>13</v>
      </c>
    </row>
    <row r="144" spans="1:7" x14ac:dyDescent="0.35">
      <c r="A144">
        <v>43</v>
      </c>
      <c r="B144" t="s">
        <v>132</v>
      </c>
      <c r="C144" t="s">
        <v>212</v>
      </c>
      <c r="D144">
        <v>1</v>
      </c>
      <c r="E144">
        <v>6</v>
      </c>
      <c r="F144">
        <v>29</v>
      </c>
      <c r="G144">
        <v>13</v>
      </c>
    </row>
    <row r="145" spans="1:7" x14ac:dyDescent="0.35">
      <c r="A145">
        <v>312</v>
      </c>
      <c r="B145" t="s">
        <v>290</v>
      </c>
      <c r="C145" t="s">
        <v>1237</v>
      </c>
      <c r="D145">
        <v>1</v>
      </c>
      <c r="E145">
        <v>6</v>
      </c>
      <c r="F145">
        <v>32</v>
      </c>
      <c r="G145">
        <v>13</v>
      </c>
    </row>
    <row r="146" spans="1:7" x14ac:dyDescent="0.35">
      <c r="A146">
        <v>27</v>
      </c>
      <c r="B146" t="s">
        <v>165</v>
      </c>
      <c r="C146" t="s">
        <v>166</v>
      </c>
      <c r="D146">
        <v>1</v>
      </c>
      <c r="E146">
        <v>6</v>
      </c>
      <c r="F146">
        <v>37</v>
      </c>
      <c r="G146">
        <v>13</v>
      </c>
    </row>
    <row r="147" spans="1:7" x14ac:dyDescent="0.35">
      <c r="A147">
        <v>276</v>
      </c>
      <c r="B147" t="s">
        <v>525</v>
      </c>
      <c r="C147" t="s">
        <v>526</v>
      </c>
      <c r="D147">
        <v>1</v>
      </c>
      <c r="E147">
        <v>6</v>
      </c>
      <c r="F147">
        <v>40</v>
      </c>
      <c r="G147">
        <v>13</v>
      </c>
    </row>
    <row r="148" spans="1:7" x14ac:dyDescent="0.35">
      <c r="A148">
        <v>96</v>
      </c>
      <c r="B148" t="s">
        <v>297</v>
      </c>
      <c r="C148" t="s">
        <v>298</v>
      </c>
      <c r="D148">
        <v>1</v>
      </c>
      <c r="E148">
        <v>6</v>
      </c>
      <c r="F148">
        <v>56</v>
      </c>
      <c r="G148">
        <v>13</v>
      </c>
    </row>
    <row r="149" spans="1:7" x14ac:dyDescent="0.35">
      <c r="A149">
        <v>306</v>
      </c>
      <c r="B149" t="s">
        <v>451</v>
      </c>
      <c r="C149" t="s">
        <v>1228</v>
      </c>
      <c r="D149">
        <v>1</v>
      </c>
      <c r="E149">
        <v>6</v>
      </c>
      <c r="F149">
        <v>67</v>
      </c>
      <c r="G149">
        <v>13</v>
      </c>
    </row>
    <row r="150" spans="1:7" x14ac:dyDescent="0.35">
      <c r="A150">
        <v>36</v>
      </c>
      <c r="B150" t="s">
        <v>304</v>
      </c>
      <c r="C150" t="s">
        <v>305</v>
      </c>
      <c r="D150">
        <v>1</v>
      </c>
      <c r="E150">
        <v>6</v>
      </c>
      <c r="F150">
        <v>79</v>
      </c>
      <c r="G150">
        <v>13</v>
      </c>
    </row>
    <row r="151" spans="1:7" x14ac:dyDescent="0.35">
      <c r="A151">
        <v>40</v>
      </c>
      <c r="B151" t="s">
        <v>109</v>
      </c>
      <c r="C151" t="s">
        <v>110</v>
      </c>
      <c r="D151">
        <v>1</v>
      </c>
      <c r="E151">
        <v>6</v>
      </c>
      <c r="F151">
        <v>129</v>
      </c>
      <c r="G151">
        <v>13</v>
      </c>
    </row>
    <row r="152" spans="1:7" x14ac:dyDescent="0.35">
      <c r="A152">
        <v>110</v>
      </c>
      <c r="B152" t="s">
        <v>308</v>
      </c>
      <c r="C152" t="s">
        <v>309</v>
      </c>
      <c r="D152">
        <v>1</v>
      </c>
      <c r="E152">
        <v>6</v>
      </c>
      <c r="F152">
        <v>157</v>
      </c>
      <c r="G152">
        <v>13</v>
      </c>
    </row>
    <row r="153" spans="1:7" x14ac:dyDescent="0.35">
      <c r="A153">
        <v>133</v>
      </c>
      <c r="B153" t="s">
        <v>386</v>
      </c>
      <c r="C153" t="s">
        <v>387</v>
      </c>
      <c r="D153">
        <v>1</v>
      </c>
      <c r="E153">
        <v>6</v>
      </c>
      <c r="F153">
        <v>161</v>
      </c>
      <c r="G153">
        <v>13</v>
      </c>
    </row>
    <row r="154" spans="1:7" x14ac:dyDescent="0.35">
      <c r="A154">
        <v>31</v>
      </c>
      <c r="B154" t="s">
        <v>173</v>
      </c>
      <c r="C154" t="s">
        <v>177</v>
      </c>
      <c r="D154">
        <v>1</v>
      </c>
      <c r="E154">
        <v>6</v>
      </c>
      <c r="F154">
        <v>176</v>
      </c>
      <c r="G154">
        <v>13</v>
      </c>
    </row>
    <row r="155" spans="1:7" x14ac:dyDescent="0.35">
      <c r="A155">
        <v>187</v>
      </c>
      <c r="B155" t="s">
        <v>651</v>
      </c>
      <c r="C155" t="s">
        <v>437</v>
      </c>
      <c r="D155">
        <v>1</v>
      </c>
      <c r="E155">
        <v>6</v>
      </c>
      <c r="F155">
        <v>184</v>
      </c>
      <c r="G155">
        <v>13</v>
      </c>
    </row>
    <row r="156" spans="1:7" x14ac:dyDescent="0.35">
      <c r="A156">
        <v>314</v>
      </c>
      <c r="B156" t="s">
        <v>1241</v>
      </c>
      <c r="C156" t="s">
        <v>1242</v>
      </c>
      <c r="D156">
        <v>1</v>
      </c>
      <c r="E156">
        <v>6</v>
      </c>
      <c r="F156">
        <v>185</v>
      </c>
      <c r="G156">
        <v>13</v>
      </c>
    </row>
    <row r="157" spans="1:7" x14ac:dyDescent="0.35">
      <c r="A157">
        <v>295</v>
      </c>
      <c r="B157" t="s">
        <v>1221</v>
      </c>
      <c r="C157" t="s">
        <v>1222</v>
      </c>
      <c r="D157">
        <v>1</v>
      </c>
      <c r="E157">
        <v>6</v>
      </c>
      <c r="F157">
        <v>194</v>
      </c>
      <c r="G157">
        <v>13</v>
      </c>
    </row>
    <row r="158" spans="1:7" x14ac:dyDescent="0.35">
      <c r="A158">
        <v>67</v>
      </c>
      <c r="B158" t="s">
        <v>481</v>
      </c>
      <c r="C158" t="s">
        <v>482</v>
      </c>
      <c r="D158">
        <v>1</v>
      </c>
      <c r="E158">
        <v>6</v>
      </c>
      <c r="F158">
        <v>206</v>
      </c>
      <c r="G158">
        <v>13</v>
      </c>
    </row>
    <row r="159" spans="1:7" x14ac:dyDescent="0.35">
      <c r="A159">
        <v>294</v>
      </c>
      <c r="B159" t="s">
        <v>1234</v>
      </c>
      <c r="C159" t="s">
        <v>592</v>
      </c>
      <c r="D159">
        <v>1</v>
      </c>
      <c r="E159">
        <v>6</v>
      </c>
      <c r="F159">
        <v>216</v>
      </c>
      <c r="G159">
        <v>13</v>
      </c>
    </row>
    <row r="160" spans="1:7" x14ac:dyDescent="0.35">
      <c r="A160">
        <v>300</v>
      </c>
      <c r="B160" t="s">
        <v>1235</v>
      </c>
      <c r="C160" t="s">
        <v>442</v>
      </c>
      <c r="D160">
        <v>1</v>
      </c>
      <c r="E160">
        <v>6</v>
      </c>
      <c r="F160">
        <v>236</v>
      </c>
      <c r="G160">
        <v>13</v>
      </c>
    </row>
    <row r="161" spans="1:7" x14ac:dyDescent="0.35">
      <c r="A161">
        <v>200</v>
      </c>
      <c r="B161" t="s">
        <v>493</v>
      </c>
      <c r="C161" t="s">
        <v>162</v>
      </c>
      <c r="D161">
        <v>1</v>
      </c>
      <c r="E161">
        <v>6</v>
      </c>
      <c r="F161">
        <v>296</v>
      </c>
      <c r="G161">
        <v>13</v>
      </c>
    </row>
    <row r="162" spans="1:7" x14ac:dyDescent="0.35">
      <c r="A162">
        <v>303</v>
      </c>
      <c r="B162" t="s">
        <v>1240</v>
      </c>
      <c r="C162" t="s">
        <v>461</v>
      </c>
      <c r="D162">
        <v>1</v>
      </c>
      <c r="E162">
        <v>5</v>
      </c>
      <c r="F162">
        <v>15</v>
      </c>
      <c r="G162">
        <v>13</v>
      </c>
    </row>
    <row r="163" spans="1:7" x14ac:dyDescent="0.35">
      <c r="A163">
        <v>205</v>
      </c>
      <c r="B163" t="s">
        <v>250</v>
      </c>
      <c r="C163" t="s">
        <v>251</v>
      </c>
      <c r="D163">
        <v>1</v>
      </c>
      <c r="E163">
        <v>5</v>
      </c>
      <c r="F163">
        <v>18</v>
      </c>
      <c r="G163">
        <v>13</v>
      </c>
    </row>
    <row r="164" spans="1:7" x14ac:dyDescent="0.35">
      <c r="A164">
        <v>174</v>
      </c>
      <c r="B164" t="s">
        <v>133</v>
      </c>
      <c r="C164" t="s">
        <v>301</v>
      </c>
      <c r="D164">
        <v>1</v>
      </c>
      <c r="E164">
        <v>5</v>
      </c>
      <c r="F164">
        <v>19</v>
      </c>
      <c r="G164">
        <v>13</v>
      </c>
    </row>
    <row r="165" spans="1:7" x14ac:dyDescent="0.35">
      <c r="A165">
        <v>169</v>
      </c>
      <c r="B165" t="s">
        <v>196</v>
      </c>
      <c r="C165" t="s">
        <v>197</v>
      </c>
      <c r="D165">
        <v>1</v>
      </c>
      <c r="E165">
        <v>5</v>
      </c>
      <c r="F165">
        <v>22</v>
      </c>
      <c r="G165">
        <v>9</v>
      </c>
    </row>
    <row r="166" spans="1:7" x14ac:dyDescent="0.35">
      <c r="A166">
        <v>257</v>
      </c>
      <c r="B166" t="s">
        <v>564</v>
      </c>
      <c r="C166" t="s">
        <v>301</v>
      </c>
      <c r="D166">
        <v>1</v>
      </c>
      <c r="E166">
        <v>5</v>
      </c>
      <c r="F166">
        <v>37</v>
      </c>
      <c r="G166">
        <v>13</v>
      </c>
    </row>
    <row r="167" spans="1:7" x14ac:dyDescent="0.35">
      <c r="A167">
        <v>21</v>
      </c>
      <c r="B167" t="s">
        <v>489</v>
      </c>
      <c r="C167" t="s">
        <v>110</v>
      </c>
      <c r="D167">
        <v>1</v>
      </c>
      <c r="E167">
        <v>5</v>
      </c>
      <c r="F167">
        <v>37</v>
      </c>
      <c r="G167">
        <v>13</v>
      </c>
    </row>
    <row r="168" spans="1:7" x14ac:dyDescent="0.35">
      <c r="A168">
        <v>126</v>
      </c>
      <c r="B168" t="s">
        <v>655</v>
      </c>
      <c r="C168" t="s">
        <v>409</v>
      </c>
      <c r="D168">
        <v>1</v>
      </c>
      <c r="E168">
        <v>5</v>
      </c>
      <c r="F168">
        <v>41</v>
      </c>
      <c r="G168">
        <v>13</v>
      </c>
    </row>
    <row r="169" spans="1:7" x14ac:dyDescent="0.35">
      <c r="A169">
        <v>185</v>
      </c>
      <c r="B169" t="s">
        <v>359</v>
      </c>
      <c r="C169" t="s">
        <v>298</v>
      </c>
      <c r="D169">
        <v>1</v>
      </c>
      <c r="E169">
        <v>5</v>
      </c>
      <c r="F169">
        <v>50</v>
      </c>
      <c r="G169">
        <v>13</v>
      </c>
    </row>
    <row r="170" spans="1:7" x14ac:dyDescent="0.35">
      <c r="A170">
        <v>308</v>
      </c>
      <c r="B170" t="s">
        <v>156</v>
      </c>
      <c r="C170" t="s">
        <v>1229</v>
      </c>
      <c r="D170">
        <v>1</v>
      </c>
      <c r="E170">
        <v>5</v>
      </c>
      <c r="F170">
        <v>117</v>
      </c>
      <c r="G170">
        <v>13</v>
      </c>
    </row>
    <row r="171" spans="1:7" x14ac:dyDescent="0.35">
      <c r="A171">
        <v>152</v>
      </c>
      <c r="B171" t="s">
        <v>149</v>
      </c>
      <c r="C171" t="s">
        <v>312</v>
      </c>
      <c r="D171">
        <v>1</v>
      </c>
      <c r="E171">
        <v>5</v>
      </c>
      <c r="F171">
        <v>156</v>
      </c>
      <c r="G171">
        <v>13</v>
      </c>
    </row>
    <row r="172" spans="1:7" x14ac:dyDescent="0.35">
      <c r="A172">
        <v>293</v>
      </c>
      <c r="B172" t="s">
        <v>142</v>
      </c>
      <c r="C172" t="s">
        <v>1218</v>
      </c>
      <c r="D172">
        <v>1</v>
      </c>
      <c r="E172">
        <v>5</v>
      </c>
      <c r="F172">
        <v>159</v>
      </c>
      <c r="G172">
        <v>13</v>
      </c>
    </row>
    <row r="173" spans="1:7" x14ac:dyDescent="0.35">
      <c r="A173">
        <v>62</v>
      </c>
      <c r="B173" t="s">
        <v>200</v>
      </c>
      <c r="C173" t="s">
        <v>201</v>
      </c>
      <c r="D173">
        <v>1</v>
      </c>
      <c r="E173">
        <v>5</v>
      </c>
      <c r="F173">
        <v>183</v>
      </c>
      <c r="G173">
        <v>13</v>
      </c>
    </row>
    <row r="174" spans="1:7" x14ac:dyDescent="0.35">
      <c r="A174">
        <v>166</v>
      </c>
      <c r="B174" t="s">
        <v>315</v>
      </c>
      <c r="C174" t="s">
        <v>316</v>
      </c>
      <c r="D174">
        <v>1</v>
      </c>
      <c r="E174">
        <v>5</v>
      </c>
      <c r="F174">
        <v>185</v>
      </c>
      <c r="G174">
        <v>13</v>
      </c>
    </row>
    <row r="175" spans="1:7" x14ac:dyDescent="0.35">
      <c r="A175">
        <v>121</v>
      </c>
      <c r="B175" t="s">
        <v>214</v>
      </c>
      <c r="C175" t="s">
        <v>351</v>
      </c>
      <c r="D175">
        <v>1</v>
      </c>
      <c r="E175">
        <v>5</v>
      </c>
      <c r="F175">
        <v>216</v>
      </c>
      <c r="G175">
        <v>13</v>
      </c>
    </row>
    <row r="176" spans="1:7" x14ac:dyDescent="0.35">
      <c r="A176">
        <v>263</v>
      </c>
      <c r="B176" t="s">
        <v>438</v>
      </c>
      <c r="C176" t="s">
        <v>604</v>
      </c>
      <c r="D176">
        <v>1</v>
      </c>
      <c r="E176">
        <v>5</v>
      </c>
      <c r="F176">
        <v>259</v>
      </c>
      <c r="G176">
        <v>13</v>
      </c>
    </row>
    <row r="177" spans="1:7" x14ac:dyDescent="0.35">
      <c r="A177">
        <v>218</v>
      </c>
      <c r="B177" t="s">
        <v>376</v>
      </c>
      <c r="C177" t="s">
        <v>377</v>
      </c>
      <c r="D177">
        <v>1</v>
      </c>
      <c r="E177">
        <v>5</v>
      </c>
      <c r="F177">
        <v>301</v>
      </c>
      <c r="G177">
        <v>13</v>
      </c>
    </row>
    <row r="178" spans="1:7" x14ac:dyDescent="0.35">
      <c r="A178">
        <v>228</v>
      </c>
      <c r="B178" t="s">
        <v>802</v>
      </c>
      <c r="C178" t="s">
        <v>803</v>
      </c>
      <c r="D178">
        <v>1</v>
      </c>
      <c r="E178">
        <v>5</v>
      </c>
      <c r="F178">
        <v>315</v>
      </c>
      <c r="G178">
        <v>13</v>
      </c>
    </row>
    <row r="179" spans="1:7" x14ac:dyDescent="0.35">
      <c r="A179">
        <v>190</v>
      </c>
      <c r="B179" t="s">
        <v>660</v>
      </c>
      <c r="C179" t="s">
        <v>661</v>
      </c>
      <c r="D179">
        <v>1</v>
      </c>
      <c r="E179">
        <v>5</v>
      </c>
      <c r="F179">
        <v>315</v>
      </c>
      <c r="G179">
        <v>13</v>
      </c>
    </row>
    <row r="180" spans="1:7" x14ac:dyDescent="0.35">
      <c r="A180">
        <v>320</v>
      </c>
      <c r="B180" t="s">
        <v>1255</v>
      </c>
      <c r="C180" t="s">
        <v>1256</v>
      </c>
      <c r="D180">
        <v>1</v>
      </c>
      <c r="E180">
        <v>5</v>
      </c>
      <c r="F180">
        <v>315</v>
      </c>
      <c r="G180">
        <v>13</v>
      </c>
    </row>
    <row r="181" spans="1:7" x14ac:dyDescent="0.35">
      <c r="A181">
        <v>151</v>
      </c>
      <c r="B181" t="s">
        <v>423</v>
      </c>
      <c r="C181" t="s">
        <v>424</v>
      </c>
      <c r="D181">
        <v>1</v>
      </c>
      <c r="E181">
        <v>4</v>
      </c>
      <c r="F181">
        <v>19</v>
      </c>
      <c r="G181">
        <v>13</v>
      </c>
    </row>
    <row r="182" spans="1:7" x14ac:dyDescent="0.35">
      <c r="A182">
        <v>212</v>
      </c>
      <c r="B182" t="s">
        <v>394</v>
      </c>
      <c r="C182" t="s">
        <v>395</v>
      </c>
      <c r="D182">
        <v>1</v>
      </c>
      <c r="E182">
        <v>4</v>
      </c>
      <c r="F182">
        <v>67</v>
      </c>
      <c r="G182">
        <v>13</v>
      </c>
    </row>
    <row r="183" spans="1:7" x14ac:dyDescent="0.35">
      <c r="A183">
        <v>81</v>
      </c>
      <c r="B183" t="s">
        <v>265</v>
      </c>
      <c r="C183" t="s">
        <v>266</v>
      </c>
      <c r="D183">
        <v>1</v>
      </c>
      <c r="E183">
        <v>4</v>
      </c>
      <c r="F183">
        <v>158</v>
      </c>
      <c r="G183">
        <v>13</v>
      </c>
    </row>
    <row r="184" spans="1:7" x14ac:dyDescent="0.35">
      <c r="A184">
        <v>243</v>
      </c>
      <c r="B184" t="s">
        <v>130</v>
      </c>
      <c r="C184" t="s">
        <v>131</v>
      </c>
      <c r="D184">
        <v>1</v>
      </c>
      <c r="E184">
        <v>4</v>
      </c>
      <c r="F184">
        <v>162</v>
      </c>
      <c r="G184">
        <v>13</v>
      </c>
    </row>
    <row r="185" spans="1:7" x14ac:dyDescent="0.35">
      <c r="A185">
        <v>41</v>
      </c>
      <c r="B185" t="s">
        <v>223</v>
      </c>
      <c r="C185" t="s">
        <v>387</v>
      </c>
      <c r="D185">
        <v>1</v>
      </c>
      <c r="E185">
        <v>4</v>
      </c>
      <c r="F185">
        <v>192</v>
      </c>
      <c r="G185">
        <v>13</v>
      </c>
    </row>
    <row r="186" spans="1:7" x14ac:dyDescent="0.35">
      <c r="A186">
        <v>315</v>
      </c>
      <c r="B186" t="s">
        <v>1245</v>
      </c>
      <c r="C186" t="s">
        <v>1246</v>
      </c>
      <c r="D186">
        <v>1</v>
      </c>
      <c r="E186">
        <v>4</v>
      </c>
      <c r="F186">
        <v>193</v>
      </c>
      <c r="G186">
        <v>13</v>
      </c>
    </row>
    <row r="187" spans="1:7" x14ac:dyDescent="0.35">
      <c r="A187">
        <v>272</v>
      </c>
      <c r="B187" t="s">
        <v>473</v>
      </c>
      <c r="C187" t="s">
        <v>442</v>
      </c>
      <c r="D187">
        <v>1</v>
      </c>
      <c r="E187">
        <v>4</v>
      </c>
      <c r="F187">
        <v>216</v>
      </c>
      <c r="G187">
        <v>13</v>
      </c>
    </row>
    <row r="188" spans="1:7" x14ac:dyDescent="0.35">
      <c r="A188">
        <v>288</v>
      </c>
      <c r="B188" t="s">
        <v>1243</v>
      </c>
      <c r="C188" t="s">
        <v>1244</v>
      </c>
      <c r="D188">
        <v>1</v>
      </c>
      <c r="E188">
        <v>4</v>
      </c>
      <c r="F188">
        <v>298</v>
      </c>
      <c r="G188">
        <v>13</v>
      </c>
    </row>
    <row r="189" spans="1:7" x14ac:dyDescent="0.35">
      <c r="A189">
        <v>319</v>
      </c>
      <c r="B189" t="s">
        <v>1253</v>
      </c>
      <c r="C189" t="s">
        <v>1254</v>
      </c>
      <c r="D189">
        <v>1</v>
      </c>
      <c r="E189">
        <v>2</v>
      </c>
      <c r="F189">
        <v>315</v>
      </c>
      <c r="G189">
        <v>13</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5F106-1DBE-42CC-862C-D9FAB34107F6}">
  <sheetPr codeName="Sheet22"/>
  <dimension ref="A1:C18"/>
  <sheetViews>
    <sheetView workbookViewId="0"/>
  </sheetViews>
  <sheetFormatPr defaultRowHeight="14.5" x14ac:dyDescent="0.35"/>
  <cols>
    <col min="1" max="1" width="9.81640625" style="77" bestFit="1" customWidth="1"/>
    <col min="2" max="2" width="14.1796875" bestFit="1" customWidth="1"/>
    <col min="3" max="3" width="16.7265625" bestFit="1" customWidth="1"/>
  </cols>
  <sheetData>
    <row r="1" spans="1:3" x14ac:dyDescent="0.35">
      <c r="A1" s="77" t="s">
        <v>804</v>
      </c>
      <c r="B1" t="s">
        <v>805</v>
      </c>
      <c r="C1" t="s">
        <v>667</v>
      </c>
    </row>
    <row r="2" spans="1:3" x14ac:dyDescent="0.35">
      <c r="A2" s="77">
        <v>0.72307600000000005</v>
      </c>
      <c r="B2">
        <v>5</v>
      </c>
      <c r="C2" t="s">
        <v>691</v>
      </c>
    </row>
    <row r="3" spans="1:3" x14ac:dyDescent="0.35">
      <c r="A3" s="77">
        <v>0.65088699999999999</v>
      </c>
      <c r="B3">
        <v>26</v>
      </c>
      <c r="C3" t="s">
        <v>703</v>
      </c>
    </row>
    <row r="4" spans="1:3" x14ac:dyDescent="0.35">
      <c r="A4" s="77">
        <v>0.61538400000000004</v>
      </c>
      <c r="B4">
        <v>6</v>
      </c>
      <c r="C4" t="s">
        <v>715</v>
      </c>
    </row>
    <row r="5" spans="1:3" x14ac:dyDescent="0.35">
      <c r="A5" s="77">
        <v>0.61538400000000004</v>
      </c>
      <c r="B5">
        <v>1</v>
      </c>
      <c r="C5" t="s">
        <v>675</v>
      </c>
    </row>
    <row r="6" spans="1:3" x14ac:dyDescent="0.35">
      <c r="A6" s="77">
        <v>0.60946699999999998</v>
      </c>
      <c r="B6">
        <v>13</v>
      </c>
      <c r="C6" t="s">
        <v>707</v>
      </c>
    </row>
    <row r="7" spans="1:3" x14ac:dyDescent="0.35">
      <c r="A7" s="77">
        <v>0.59440499999999996</v>
      </c>
      <c r="B7">
        <v>11</v>
      </c>
      <c r="C7" t="s">
        <v>730</v>
      </c>
    </row>
    <row r="8" spans="1:3" x14ac:dyDescent="0.35">
      <c r="A8" s="77">
        <v>0.58974300000000002</v>
      </c>
      <c r="B8">
        <v>3</v>
      </c>
      <c r="C8" t="s">
        <v>679</v>
      </c>
    </row>
    <row r="9" spans="1:3" x14ac:dyDescent="0.35">
      <c r="A9" s="77">
        <v>0.58741200000000005</v>
      </c>
      <c r="B9">
        <v>11</v>
      </c>
    </row>
    <row r="10" spans="1:3" x14ac:dyDescent="0.35">
      <c r="A10" s="77">
        <v>0.58579800000000004</v>
      </c>
      <c r="B10">
        <v>13</v>
      </c>
      <c r="C10" t="s">
        <v>723</v>
      </c>
    </row>
    <row r="11" spans="1:3" x14ac:dyDescent="0.35">
      <c r="A11" s="77">
        <v>0.57692299999999996</v>
      </c>
      <c r="B11">
        <v>2</v>
      </c>
      <c r="C11" t="s">
        <v>671</v>
      </c>
    </row>
    <row r="12" spans="1:3" x14ac:dyDescent="0.35">
      <c r="A12" s="77">
        <v>0.56730700000000001</v>
      </c>
      <c r="B12">
        <v>8</v>
      </c>
      <c r="C12" t="s">
        <v>687</v>
      </c>
    </row>
    <row r="13" spans="1:3" x14ac:dyDescent="0.35">
      <c r="A13" s="77">
        <v>0.56089699999999998</v>
      </c>
      <c r="B13">
        <v>24</v>
      </c>
      <c r="C13" t="s">
        <v>699</v>
      </c>
    </row>
    <row r="14" spans="1:3" x14ac:dyDescent="0.35">
      <c r="A14" s="77">
        <v>0.55263099999999998</v>
      </c>
      <c r="B14">
        <v>12</v>
      </c>
      <c r="C14" t="s">
        <v>727</v>
      </c>
    </row>
    <row r="15" spans="1:3" x14ac:dyDescent="0.35">
      <c r="A15" s="77">
        <v>0.54944999999999999</v>
      </c>
      <c r="B15">
        <v>14</v>
      </c>
      <c r="C15" t="s">
        <v>695</v>
      </c>
    </row>
    <row r="16" spans="1:3" x14ac:dyDescent="0.35">
      <c r="A16" s="77">
        <v>0.53846099999999997</v>
      </c>
      <c r="B16">
        <v>1</v>
      </c>
      <c r="C16" t="s">
        <v>683</v>
      </c>
    </row>
    <row r="17" spans="1:3" x14ac:dyDescent="0.35">
      <c r="A17" s="77">
        <v>0.50836099999999995</v>
      </c>
      <c r="B17">
        <v>23</v>
      </c>
      <c r="C17" t="s">
        <v>719</v>
      </c>
    </row>
    <row r="18" spans="1:3" x14ac:dyDescent="0.35">
      <c r="A18" s="77">
        <v>0.47252699999999997</v>
      </c>
      <c r="B18">
        <v>14</v>
      </c>
      <c r="C18" t="s">
        <v>711</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1933D-4CEC-40BB-9724-FADA8F079BEF}">
  <sheetPr codeName="Sheet23">
    <tabColor theme="3" tint="0.59999389629810485"/>
  </sheetPr>
  <dimension ref="A1:H1"/>
  <sheetViews>
    <sheetView workbookViewId="0"/>
  </sheetViews>
  <sheetFormatPr defaultRowHeight="14.5" x14ac:dyDescent="0.35"/>
  <cols>
    <col min="1" max="1" width="23.7265625" bestFit="1" customWidth="1"/>
    <col min="2" max="2" width="10.81640625" bestFit="1" customWidth="1"/>
    <col min="3" max="3" width="16" bestFit="1" customWidth="1"/>
    <col min="4" max="4" width="12.453125" bestFit="1" customWidth="1"/>
    <col min="5" max="5" width="11.1796875" bestFit="1" customWidth="1"/>
    <col min="6" max="6" width="13.453125" bestFit="1" customWidth="1"/>
    <col min="7" max="7" width="19.1796875" bestFit="1" customWidth="1"/>
    <col min="8" max="8" width="19.54296875" bestFit="1" customWidth="1"/>
  </cols>
  <sheetData>
    <row r="1" spans="1:8" x14ac:dyDescent="0.35">
      <c r="A1" t="s">
        <v>806</v>
      </c>
      <c r="B1" t="s">
        <v>42</v>
      </c>
      <c r="C1" t="s">
        <v>748</v>
      </c>
      <c r="D1" t="s">
        <v>49</v>
      </c>
      <c r="E1" t="s">
        <v>4</v>
      </c>
      <c r="F1" t="s">
        <v>667</v>
      </c>
      <c r="G1" t="s">
        <v>807</v>
      </c>
      <c r="H1" t="s">
        <v>808</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1F9C0-0FE5-4FDE-817C-BB3B350FD767}">
  <sheetPr codeName="Sheet24"/>
  <dimension ref="A1:T189"/>
  <sheetViews>
    <sheetView workbookViewId="0"/>
  </sheetViews>
  <sheetFormatPr defaultRowHeight="14.5" x14ac:dyDescent="0.35"/>
  <cols>
    <col min="1" max="1" width="10.81640625" bestFit="1" customWidth="1"/>
    <col min="2" max="2" width="12.453125" bestFit="1" customWidth="1"/>
    <col min="3" max="3" width="13.54296875" bestFit="1" customWidth="1"/>
    <col min="4" max="4" width="13.26953125" bestFit="1" customWidth="1"/>
    <col min="5" max="5" width="14.81640625" bestFit="1" customWidth="1"/>
    <col min="6" max="6" width="13.26953125" bestFit="1" customWidth="1"/>
    <col min="7" max="7" width="16.453125" bestFit="1" customWidth="1"/>
    <col min="8" max="8" width="10" bestFit="1" customWidth="1"/>
    <col min="9" max="9" width="9.453125" bestFit="1" customWidth="1"/>
    <col min="10" max="10" width="16.54296875" bestFit="1" customWidth="1"/>
    <col min="11" max="11" width="17.81640625" bestFit="1" customWidth="1"/>
    <col min="12" max="12" width="11.1796875" bestFit="1" customWidth="1"/>
    <col min="13" max="13" width="13.81640625" bestFit="1" customWidth="1"/>
    <col min="14" max="14" width="19.81640625" bestFit="1" customWidth="1"/>
    <col min="15" max="15" width="20.81640625" bestFit="1" customWidth="1"/>
    <col min="16" max="16" width="9.81640625" bestFit="1" customWidth="1"/>
    <col min="17" max="17" width="12.81640625" bestFit="1" customWidth="1"/>
    <col min="18" max="18" width="10.26953125" bestFit="1" customWidth="1"/>
    <col min="19" max="19" width="19.54296875" bestFit="1" customWidth="1"/>
    <col min="20" max="20" width="29.1796875" bestFit="1" customWidth="1"/>
  </cols>
  <sheetData>
    <row r="1" spans="1:20" x14ac:dyDescent="0.35">
      <c r="A1" t="s">
        <v>42</v>
      </c>
      <c r="B1" t="s">
        <v>49</v>
      </c>
      <c r="C1" t="s">
        <v>4</v>
      </c>
      <c r="D1" t="s">
        <v>637</v>
      </c>
      <c r="E1" t="s">
        <v>51</v>
      </c>
      <c r="F1" t="s">
        <v>52</v>
      </c>
      <c r="G1" t="s">
        <v>53</v>
      </c>
      <c r="H1" t="s">
        <v>8</v>
      </c>
      <c r="I1" t="s">
        <v>9</v>
      </c>
      <c r="J1" t="s">
        <v>638</v>
      </c>
      <c r="K1" t="s">
        <v>7</v>
      </c>
      <c r="L1" t="s">
        <v>639</v>
      </c>
      <c r="M1" t="s">
        <v>54</v>
      </c>
      <c r="N1" t="s">
        <v>640</v>
      </c>
      <c r="O1" t="s">
        <v>641</v>
      </c>
      <c r="P1" t="s">
        <v>642</v>
      </c>
      <c r="Q1" t="s">
        <v>643</v>
      </c>
      <c r="R1" t="s">
        <v>48</v>
      </c>
      <c r="S1" t="s">
        <v>55</v>
      </c>
      <c r="T1" t="s">
        <v>644</v>
      </c>
    </row>
    <row r="2" spans="1:20" x14ac:dyDescent="0.35">
      <c r="A2">
        <v>238</v>
      </c>
      <c r="B2" t="s">
        <v>441</v>
      </c>
      <c r="C2" t="s">
        <v>442</v>
      </c>
      <c r="D2">
        <v>11</v>
      </c>
      <c r="E2">
        <v>9</v>
      </c>
      <c r="F2">
        <v>20</v>
      </c>
      <c r="G2">
        <v>0.84615384615384615</v>
      </c>
      <c r="H2" t="s">
        <v>89</v>
      </c>
      <c r="I2" t="s">
        <v>95</v>
      </c>
      <c r="J2">
        <v>16</v>
      </c>
      <c r="K2" t="s">
        <v>648</v>
      </c>
      <c r="L2">
        <v>1559115494</v>
      </c>
      <c r="M2" t="b">
        <v>1</v>
      </c>
      <c r="N2">
        <v>115</v>
      </c>
      <c r="O2" t="b">
        <v>1</v>
      </c>
      <c r="P2">
        <v>31</v>
      </c>
      <c r="Q2">
        <v>0</v>
      </c>
      <c r="R2">
        <v>-1</v>
      </c>
      <c r="S2">
        <v>6</v>
      </c>
      <c r="T2">
        <v>5</v>
      </c>
    </row>
    <row r="3" spans="1:20" x14ac:dyDescent="0.35">
      <c r="A3">
        <v>167</v>
      </c>
      <c r="B3" t="s">
        <v>332</v>
      </c>
      <c r="C3" t="s">
        <v>333</v>
      </c>
      <c r="D3">
        <v>9</v>
      </c>
      <c r="E3">
        <v>7</v>
      </c>
      <c r="F3">
        <v>16</v>
      </c>
      <c r="G3">
        <v>0.69230769230769229</v>
      </c>
      <c r="H3" t="s">
        <v>89</v>
      </c>
      <c r="I3" t="s">
        <v>95</v>
      </c>
      <c r="J3">
        <v>5</v>
      </c>
      <c r="K3" t="s">
        <v>647</v>
      </c>
      <c r="L3">
        <v>684012824</v>
      </c>
      <c r="M3" t="b">
        <v>1</v>
      </c>
      <c r="N3">
        <v>170</v>
      </c>
      <c r="O3" t="b">
        <v>1</v>
      </c>
      <c r="P3">
        <v>31</v>
      </c>
      <c r="Q3">
        <v>0</v>
      </c>
      <c r="R3">
        <v>-1</v>
      </c>
      <c r="S3">
        <v>5</v>
      </c>
      <c r="T3">
        <v>5</v>
      </c>
    </row>
    <row r="4" spans="1:20" x14ac:dyDescent="0.35">
      <c r="A4">
        <v>45</v>
      </c>
      <c r="B4" t="s">
        <v>513</v>
      </c>
      <c r="C4" t="s">
        <v>420</v>
      </c>
      <c r="D4">
        <v>8</v>
      </c>
      <c r="E4">
        <v>6</v>
      </c>
      <c r="F4">
        <v>14</v>
      </c>
      <c r="G4">
        <v>0.61538461538461542</v>
      </c>
      <c r="H4" t="s">
        <v>89</v>
      </c>
      <c r="I4" t="s">
        <v>88</v>
      </c>
      <c r="J4">
        <v>8</v>
      </c>
      <c r="K4" t="s">
        <v>647</v>
      </c>
      <c r="L4">
        <v>1862388304</v>
      </c>
      <c r="M4" t="b">
        <v>1</v>
      </c>
      <c r="N4">
        <v>187</v>
      </c>
      <c r="O4" t="b">
        <v>1</v>
      </c>
      <c r="P4">
        <v>31</v>
      </c>
      <c r="Q4">
        <v>0</v>
      </c>
      <c r="R4">
        <v>-1</v>
      </c>
      <c r="S4">
        <v>5</v>
      </c>
      <c r="T4">
        <v>5</v>
      </c>
    </row>
    <row r="5" spans="1:20" x14ac:dyDescent="0.35">
      <c r="A5">
        <v>116</v>
      </c>
      <c r="B5" t="s">
        <v>180</v>
      </c>
      <c r="C5" t="s">
        <v>445</v>
      </c>
      <c r="D5">
        <v>8</v>
      </c>
      <c r="E5">
        <v>6</v>
      </c>
      <c r="F5">
        <v>14</v>
      </c>
      <c r="G5">
        <v>0.61538461538461542</v>
      </c>
      <c r="H5" t="s">
        <v>89</v>
      </c>
      <c r="I5" t="s">
        <v>95</v>
      </c>
      <c r="J5">
        <v>7</v>
      </c>
      <c r="K5" t="s">
        <v>648</v>
      </c>
      <c r="L5">
        <v>596232577</v>
      </c>
      <c r="M5" t="b">
        <v>1</v>
      </c>
      <c r="N5">
        <v>141</v>
      </c>
      <c r="O5" t="b">
        <v>1</v>
      </c>
      <c r="P5">
        <v>31</v>
      </c>
      <c r="Q5">
        <v>0</v>
      </c>
      <c r="R5">
        <v>0</v>
      </c>
      <c r="S5">
        <v>8</v>
      </c>
      <c r="T5">
        <v>6</v>
      </c>
    </row>
    <row r="6" spans="1:20" x14ac:dyDescent="0.35">
      <c r="A6">
        <v>103</v>
      </c>
      <c r="B6" t="s">
        <v>368</v>
      </c>
      <c r="C6" t="s">
        <v>369</v>
      </c>
      <c r="D6">
        <v>11</v>
      </c>
      <c r="E6">
        <v>0</v>
      </c>
      <c r="F6">
        <v>11</v>
      </c>
      <c r="G6">
        <v>0.84615384615384615</v>
      </c>
      <c r="H6" t="s">
        <v>87</v>
      </c>
      <c r="I6" t="s">
        <v>95</v>
      </c>
      <c r="J6">
        <v>9</v>
      </c>
      <c r="K6" t="s">
        <v>647</v>
      </c>
      <c r="L6">
        <v>1695227405</v>
      </c>
      <c r="M6" t="b">
        <v>1</v>
      </c>
      <c r="N6">
        <v>183</v>
      </c>
      <c r="O6" t="b">
        <v>0</v>
      </c>
      <c r="P6">
        <v>1</v>
      </c>
      <c r="Q6">
        <v>0</v>
      </c>
      <c r="R6">
        <v>0</v>
      </c>
      <c r="S6">
        <v>9</v>
      </c>
      <c r="T6">
        <v>6</v>
      </c>
    </row>
    <row r="7" spans="1:20" x14ac:dyDescent="0.35">
      <c r="A7">
        <v>298</v>
      </c>
      <c r="B7" t="s">
        <v>96</v>
      </c>
      <c r="C7" t="s">
        <v>1224</v>
      </c>
      <c r="D7">
        <v>11</v>
      </c>
      <c r="E7">
        <v>0</v>
      </c>
      <c r="F7">
        <v>11</v>
      </c>
      <c r="G7">
        <v>0.84615384615384615</v>
      </c>
      <c r="H7" t="s">
        <v>89</v>
      </c>
      <c r="I7" t="s">
        <v>95</v>
      </c>
      <c r="J7">
        <v>6</v>
      </c>
      <c r="K7" t="s">
        <v>648</v>
      </c>
      <c r="L7">
        <v>1226381810</v>
      </c>
      <c r="M7" t="b">
        <v>1</v>
      </c>
      <c r="N7">
        <v>183</v>
      </c>
      <c r="O7" t="b">
        <v>0</v>
      </c>
      <c r="P7">
        <v>6</v>
      </c>
      <c r="Q7">
        <v>0</v>
      </c>
      <c r="R7">
        <v>0</v>
      </c>
      <c r="S7">
        <v>6</v>
      </c>
      <c r="T7">
        <v>5</v>
      </c>
    </row>
    <row r="8" spans="1:20" x14ac:dyDescent="0.35">
      <c r="A8">
        <v>123</v>
      </c>
      <c r="B8" t="s">
        <v>184</v>
      </c>
      <c r="C8" t="s">
        <v>185</v>
      </c>
      <c r="D8">
        <v>11</v>
      </c>
      <c r="E8">
        <v>0</v>
      </c>
      <c r="F8">
        <v>11</v>
      </c>
      <c r="G8">
        <v>0.84615384615384615</v>
      </c>
      <c r="H8" t="s">
        <v>89</v>
      </c>
      <c r="I8" t="s">
        <v>95</v>
      </c>
      <c r="J8">
        <v>9</v>
      </c>
      <c r="K8" t="s">
        <v>647</v>
      </c>
      <c r="L8">
        <v>1032412463</v>
      </c>
      <c r="M8" t="b">
        <v>1</v>
      </c>
      <c r="N8">
        <v>218</v>
      </c>
      <c r="O8" t="b">
        <v>0</v>
      </c>
      <c r="P8">
        <v>1</v>
      </c>
      <c r="Q8">
        <v>0</v>
      </c>
      <c r="R8">
        <v>0</v>
      </c>
      <c r="S8">
        <v>7</v>
      </c>
      <c r="T8">
        <v>5</v>
      </c>
    </row>
    <row r="9" spans="1:20" x14ac:dyDescent="0.35">
      <c r="A9">
        <v>318</v>
      </c>
      <c r="B9" t="s">
        <v>115</v>
      </c>
      <c r="C9" t="s">
        <v>1252</v>
      </c>
      <c r="D9">
        <v>11</v>
      </c>
      <c r="E9">
        <v>0</v>
      </c>
      <c r="F9">
        <v>11</v>
      </c>
      <c r="G9">
        <v>0.84615384615384615</v>
      </c>
      <c r="H9" t="s">
        <v>89</v>
      </c>
      <c r="J9">
        <v>0</v>
      </c>
      <c r="K9" t="s">
        <v>649</v>
      </c>
      <c r="L9">
        <v>588737698</v>
      </c>
      <c r="M9" t="b">
        <v>0</v>
      </c>
      <c r="N9">
        <v>1</v>
      </c>
      <c r="O9" t="b">
        <v>0</v>
      </c>
      <c r="P9">
        <v>6</v>
      </c>
      <c r="Q9">
        <v>0</v>
      </c>
      <c r="R9">
        <v>0</v>
      </c>
      <c r="S9">
        <v>5</v>
      </c>
      <c r="T9">
        <v>5</v>
      </c>
    </row>
    <row r="10" spans="1:20" x14ac:dyDescent="0.35">
      <c r="A10">
        <v>316</v>
      </c>
      <c r="B10" t="s">
        <v>1249</v>
      </c>
      <c r="C10" t="s">
        <v>1250</v>
      </c>
      <c r="D10">
        <v>11</v>
      </c>
      <c r="E10">
        <v>0</v>
      </c>
      <c r="F10">
        <v>11</v>
      </c>
      <c r="G10">
        <v>0.84615384615384615</v>
      </c>
      <c r="H10" t="s">
        <v>89</v>
      </c>
      <c r="I10" t="s">
        <v>95</v>
      </c>
      <c r="J10">
        <v>9</v>
      </c>
      <c r="K10" t="s">
        <v>649</v>
      </c>
      <c r="L10">
        <v>435713090</v>
      </c>
      <c r="M10" t="b">
        <v>1</v>
      </c>
      <c r="N10">
        <v>161</v>
      </c>
      <c r="O10" t="b">
        <v>0</v>
      </c>
      <c r="P10">
        <v>1</v>
      </c>
      <c r="Q10">
        <v>0</v>
      </c>
      <c r="R10">
        <v>0</v>
      </c>
      <c r="S10">
        <v>8</v>
      </c>
      <c r="T10">
        <v>5</v>
      </c>
    </row>
    <row r="11" spans="1:20" x14ac:dyDescent="0.35">
      <c r="A11">
        <v>230</v>
      </c>
      <c r="B11" t="s">
        <v>173</v>
      </c>
      <c r="C11" t="s">
        <v>607</v>
      </c>
      <c r="D11">
        <v>10</v>
      </c>
      <c r="E11">
        <v>0</v>
      </c>
      <c r="F11">
        <v>10</v>
      </c>
      <c r="G11">
        <v>0.76923076923076927</v>
      </c>
      <c r="H11" t="s">
        <v>89</v>
      </c>
      <c r="I11" t="s">
        <v>95</v>
      </c>
      <c r="J11">
        <v>10</v>
      </c>
      <c r="K11" t="s">
        <v>647</v>
      </c>
      <c r="L11">
        <v>1645977167</v>
      </c>
      <c r="M11" t="b">
        <v>1</v>
      </c>
      <c r="N11">
        <v>174</v>
      </c>
      <c r="O11" t="b">
        <v>0</v>
      </c>
      <c r="P11">
        <v>6</v>
      </c>
      <c r="Q11">
        <v>0</v>
      </c>
      <c r="R11">
        <v>0</v>
      </c>
      <c r="S11">
        <v>9</v>
      </c>
      <c r="T11">
        <v>6</v>
      </c>
    </row>
    <row r="12" spans="1:20" x14ac:dyDescent="0.35">
      <c r="A12">
        <v>171</v>
      </c>
      <c r="B12" t="s">
        <v>92</v>
      </c>
      <c r="C12" t="s">
        <v>93</v>
      </c>
      <c r="D12">
        <v>10</v>
      </c>
      <c r="E12">
        <v>0</v>
      </c>
      <c r="F12">
        <v>10</v>
      </c>
      <c r="G12">
        <v>0.76923076923076927</v>
      </c>
      <c r="H12" t="s">
        <v>89</v>
      </c>
      <c r="I12" t="s">
        <v>88</v>
      </c>
      <c r="J12">
        <v>13</v>
      </c>
      <c r="K12" t="s">
        <v>648</v>
      </c>
      <c r="L12">
        <v>1495808240</v>
      </c>
      <c r="M12" t="b">
        <v>1</v>
      </c>
      <c r="N12">
        <v>165</v>
      </c>
      <c r="O12" t="b">
        <v>0</v>
      </c>
      <c r="P12">
        <v>6</v>
      </c>
      <c r="Q12">
        <v>0</v>
      </c>
      <c r="R12">
        <v>0</v>
      </c>
      <c r="S12">
        <v>5</v>
      </c>
      <c r="T12">
        <v>5</v>
      </c>
    </row>
    <row r="13" spans="1:20" x14ac:dyDescent="0.35">
      <c r="A13">
        <v>270</v>
      </c>
      <c r="B13" t="s">
        <v>800</v>
      </c>
      <c r="C13" t="s">
        <v>801</v>
      </c>
      <c r="D13">
        <v>10</v>
      </c>
      <c r="E13">
        <v>0</v>
      </c>
      <c r="F13">
        <v>10</v>
      </c>
      <c r="G13">
        <v>0.76923076923076927</v>
      </c>
      <c r="L13">
        <v>1332474309</v>
      </c>
      <c r="M13" t="b">
        <v>1</v>
      </c>
      <c r="N13">
        <v>154</v>
      </c>
      <c r="O13" t="b">
        <v>0</v>
      </c>
      <c r="P13">
        <v>6</v>
      </c>
      <c r="Q13">
        <v>0</v>
      </c>
      <c r="R13">
        <v>0</v>
      </c>
      <c r="S13">
        <v>7</v>
      </c>
      <c r="T13">
        <v>5</v>
      </c>
    </row>
    <row r="14" spans="1:20" x14ac:dyDescent="0.35">
      <c r="A14">
        <v>34</v>
      </c>
      <c r="B14" t="s">
        <v>541</v>
      </c>
      <c r="C14" t="s">
        <v>158</v>
      </c>
      <c r="D14">
        <v>10</v>
      </c>
      <c r="E14">
        <v>0</v>
      </c>
      <c r="F14">
        <v>10</v>
      </c>
      <c r="G14">
        <v>0.76923076923076927</v>
      </c>
      <c r="H14" t="s">
        <v>87</v>
      </c>
      <c r="I14" t="s">
        <v>95</v>
      </c>
      <c r="J14">
        <v>9</v>
      </c>
      <c r="K14" t="s">
        <v>648</v>
      </c>
      <c r="L14">
        <v>968475758</v>
      </c>
      <c r="M14" t="b">
        <v>1</v>
      </c>
      <c r="N14">
        <v>149</v>
      </c>
      <c r="O14" t="b">
        <v>0</v>
      </c>
      <c r="P14">
        <v>6</v>
      </c>
      <c r="Q14">
        <v>0</v>
      </c>
      <c r="R14">
        <v>-1</v>
      </c>
      <c r="S14">
        <v>6</v>
      </c>
      <c r="T14">
        <v>5</v>
      </c>
    </row>
    <row r="15" spans="1:20" x14ac:dyDescent="0.35">
      <c r="A15">
        <v>287</v>
      </c>
      <c r="B15" t="s">
        <v>96</v>
      </c>
      <c r="C15" t="s">
        <v>258</v>
      </c>
      <c r="D15">
        <v>10</v>
      </c>
      <c r="E15">
        <v>0</v>
      </c>
      <c r="F15">
        <v>10</v>
      </c>
      <c r="G15">
        <v>0.76923076923076927</v>
      </c>
      <c r="H15" t="s">
        <v>89</v>
      </c>
      <c r="I15" t="s">
        <v>95</v>
      </c>
      <c r="J15">
        <v>9</v>
      </c>
      <c r="K15" t="s">
        <v>647</v>
      </c>
      <c r="L15">
        <v>802528687</v>
      </c>
      <c r="M15" t="b">
        <v>1</v>
      </c>
      <c r="N15">
        <v>155</v>
      </c>
      <c r="O15" t="b">
        <v>0</v>
      </c>
      <c r="P15">
        <v>31</v>
      </c>
      <c r="Q15">
        <v>0</v>
      </c>
      <c r="R15">
        <v>-1</v>
      </c>
      <c r="S15">
        <v>8</v>
      </c>
      <c r="T15">
        <v>7</v>
      </c>
    </row>
    <row r="16" spans="1:20" x14ac:dyDescent="0.35">
      <c r="A16">
        <v>235</v>
      </c>
      <c r="B16" t="s">
        <v>214</v>
      </c>
      <c r="C16" t="s">
        <v>558</v>
      </c>
      <c r="D16">
        <v>10</v>
      </c>
      <c r="E16">
        <v>0</v>
      </c>
      <c r="F16">
        <v>10</v>
      </c>
      <c r="G16">
        <v>0.76923076923076927</v>
      </c>
      <c r="H16" t="s">
        <v>89</v>
      </c>
      <c r="I16" t="s">
        <v>95</v>
      </c>
      <c r="J16">
        <v>16</v>
      </c>
      <c r="K16" t="s">
        <v>648</v>
      </c>
      <c r="L16">
        <v>782859097</v>
      </c>
      <c r="M16" t="b">
        <v>1</v>
      </c>
      <c r="N16">
        <v>186</v>
      </c>
      <c r="O16" t="b">
        <v>0</v>
      </c>
      <c r="P16">
        <v>31</v>
      </c>
      <c r="Q16">
        <v>0</v>
      </c>
      <c r="R16">
        <v>0</v>
      </c>
      <c r="S16">
        <v>8</v>
      </c>
      <c r="T16">
        <v>7</v>
      </c>
    </row>
    <row r="17" spans="1:20" x14ac:dyDescent="0.35">
      <c r="A17">
        <v>78</v>
      </c>
      <c r="B17" t="s">
        <v>569</v>
      </c>
      <c r="C17" t="s">
        <v>570</v>
      </c>
      <c r="D17">
        <v>10</v>
      </c>
      <c r="E17">
        <v>0</v>
      </c>
      <c r="F17">
        <v>10</v>
      </c>
      <c r="G17">
        <v>0.76923076923076927</v>
      </c>
      <c r="H17" t="s">
        <v>89</v>
      </c>
      <c r="I17" t="s">
        <v>95</v>
      </c>
      <c r="J17">
        <v>15</v>
      </c>
      <c r="K17" t="s">
        <v>648</v>
      </c>
      <c r="L17">
        <v>443199345</v>
      </c>
      <c r="M17" t="b">
        <v>1</v>
      </c>
      <c r="N17">
        <v>170</v>
      </c>
      <c r="O17" t="b">
        <v>0</v>
      </c>
      <c r="P17">
        <v>6</v>
      </c>
      <c r="Q17">
        <v>0</v>
      </c>
      <c r="R17">
        <v>-1</v>
      </c>
      <c r="S17">
        <v>5</v>
      </c>
      <c r="T17">
        <v>5</v>
      </c>
    </row>
    <row r="18" spans="1:20" x14ac:dyDescent="0.35">
      <c r="A18">
        <v>115</v>
      </c>
      <c r="B18" t="s">
        <v>498</v>
      </c>
      <c r="C18" t="s">
        <v>499</v>
      </c>
      <c r="D18">
        <v>10</v>
      </c>
      <c r="E18">
        <v>0</v>
      </c>
      <c r="F18">
        <v>10</v>
      </c>
      <c r="G18">
        <v>0.76923076923076927</v>
      </c>
      <c r="H18" t="s">
        <v>87</v>
      </c>
      <c r="I18" t="s">
        <v>88</v>
      </c>
      <c r="J18">
        <v>8</v>
      </c>
      <c r="K18" t="s">
        <v>647</v>
      </c>
      <c r="L18">
        <v>428074707</v>
      </c>
      <c r="M18" t="b">
        <v>1</v>
      </c>
      <c r="N18">
        <v>162</v>
      </c>
      <c r="O18" t="b">
        <v>0</v>
      </c>
      <c r="P18">
        <v>31</v>
      </c>
      <c r="Q18">
        <v>0</v>
      </c>
      <c r="R18">
        <v>0</v>
      </c>
      <c r="S18">
        <v>5</v>
      </c>
      <c r="T18">
        <v>5</v>
      </c>
    </row>
    <row r="19" spans="1:20" x14ac:dyDescent="0.35">
      <c r="A19">
        <v>17</v>
      </c>
      <c r="B19" t="s">
        <v>458</v>
      </c>
      <c r="C19" t="s">
        <v>196</v>
      </c>
      <c r="D19">
        <v>10</v>
      </c>
      <c r="E19">
        <v>0</v>
      </c>
      <c r="F19">
        <v>10</v>
      </c>
      <c r="G19">
        <v>0.76923076923076927</v>
      </c>
      <c r="H19" t="s">
        <v>89</v>
      </c>
      <c r="I19" t="s">
        <v>88</v>
      </c>
      <c r="J19">
        <v>0</v>
      </c>
      <c r="K19" t="s">
        <v>648</v>
      </c>
      <c r="L19">
        <v>426250991</v>
      </c>
      <c r="M19" t="b">
        <v>1</v>
      </c>
      <c r="N19">
        <v>156</v>
      </c>
      <c r="O19" t="b">
        <v>0</v>
      </c>
      <c r="P19">
        <v>6</v>
      </c>
      <c r="Q19">
        <v>0</v>
      </c>
      <c r="R19">
        <v>-1</v>
      </c>
      <c r="S19">
        <v>8</v>
      </c>
      <c r="T19">
        <v>6</v>
      </c>
    </row>
    <row r="20" spans="1:20" x14ac:dyDescent="0.35">
      <c r="A20">
        <v>15</v>
      </c>
      <c r="B20" t="s">
        <v>427</v>
      </c>
      <c r="C20" t="s">
        <v>395</v>
      </c>
      <c r="D20">
        <v>10</v>
      </c>
      <c r="E20">
        <v>0</v>
      </c>
      <c r="F20">
        <v>10</v>
      </c>
      <c r="G20">
        <v>0.76923076923076927</v>
      </c>
      <c r="H20" t="s">
        <v>89</v>
      </c>
      <c r="I20" t="s">
        <v>95</v>
      </c>
      <c r="J20">
        <v>7</v>
      </c>
      <c r="K20" t="s">
        <v>647</v>
      </c>
      <c r="L20">
        <v>331243213</v>
      </c>
      <c r="M20" t="b">
        <v>1</v>
      </c>
      <c r="N20">
        <v>150</v>
      </c>
      <c r="O20" t="b">
        <v>0</v>
      </c>
      <c r="P20">
        <v>31</v>
      </c>
      <c r="Q20">
        <v>0</v>
      </c>
      <c r="R20">
        <v>-1</v>
      </c>
      <c r="S20">
        <v>5</v>
      </c>
      <c r="T20">
        <v>5</v>
      </c>
    </row>
    <row r="21" spans="1:20" x14ac:dyDescent="0.35">
      <c r="A21">
        <v>124</v>
      </c>
      <c r="B21" t="s">
        <v>518</v>
      </c>
      <c r="C21" t="s">
        <v>519</v>
      </c>
      <c r="D21">
        <v>10</v>
      </c>
      <c r="E21">
        <v>0</v>
      </c>
      <c r="F21">
        <v>10</v>
      </c>
      <c r="G21">
        <v>0.76923076923076927</v>
      </c>
      <c r="H21" t="s">
        <v>89</v>
      </c>
      <c r="I21" t="s">
        <v>95</v>
      </c>
      <c r="J21">
        <v>14</v>
      </c>
      <c r="K21" t="s">
        <v>648</v>
      </c>
      <c r="L21">
        <v>299077059</v>
      </c>
      <c r="M21" t="b">
        <v>1</v>
      </c>
      <c r="N21">
        <v>174</v>
      </c>
      <c r="O21" t="b">
        <v>0</v>
      </c>
      <c r="P21">
        <v>6</v>
      </c>
      <c r="Q21">
        <v>0</v>
      </c>
      <c r="R21">
        <v>0</v>
      </c>
      <c r="S21">
        <v>5</v>
      </c>
      <c r="T21">
        <v>5</v>
      </c>
    </row>
    <row r="22" spans="1:20" x14ac:dyDescent="0.35">
      <c r="A22">
        <v>56</v>
      </c>
      <c r="B22" t="s">
        <v>204</v>
      </c>
      <c r="C22" t="s">
        <v>205</v>
      </c>
      <c r="D22">
        <v>10</v>
      </c>
      <c r="E22">
        <v>0</v>
      </c>
      <c r="F22">
        <v>10</v>
      </c>
      <c r="G22">
        <v>0.76923076923076927</v>
      </c>
      <c r="H22" t="s">
        <v>89</v>
      </c>
      <c r="I22" t="s">
        <v>95</v>
      </c>
      <c r="J22">
        <v>12</v>
      </c>
      <c r="K22" t="s">
        <v>647</v>
      </c>
      <c r="L22">
        <v>261909205</v>
      </c>
      <c r="M22" t="b">
        <v>1</v>
      </c>
      <c r="N22">
        <v>178</v>
      </c>
      <c r="O22" t="b">
        <v>0</v>
      </c>
      <c r="P22">
        <v>6</v>
      </c>
      <c r="Q22">
        <v>0</v>
      </c>
      <c r="R22">
        <v>0</v>
      </c>
      <c r="S22">
        <v>6</v>
      </c>
      <c r="T22">
        <v>4</v>
      </c>
    </row>
    <row r="23" spans="1:20" x14ac:dyDescent="0.35">
      <c r="A23">
        <v>252</v>
      </c>
      <c r="B23" t="s">
        <v>167</v>
      </c>
      <c r="C23" t="s">
        <v>102</v>
      </c>
      <c r="D23">
        <v>10</v>
      </c>
      <c r="E23">
        <v>0</v>
      </c>
      <c r="F23">
        <v>10</v>
      </c>
      <c r="G23">
        <v>0.76923076923076927</v>
      </c>
      <c r="H23" t="s">
        <v>89</v>
      </c>
      <c r="I23" t="s">
        <v>95</v>
      </c>
      <c r="J23">
        <v>10</v>
      </c>
      <c r="K23" t="s">
        <v>648</v>
      </c>
      <c r="L23">
        <v>181627169</v>
      </c>
      <c r="M23" t="b">
        <v>1</v>
      </c>
      <c r="N23">
        <v>123</v>
      </c>
      <c r="O23" t="b">
        <v>0</v>
      </c>
      <c r="P23">
        <v>6</v>
      </c>
      <c r="Q23">
        <v>0</v>
      </c>
      <c r="R23">
        <v>-1</v>
      </c>
      <c r="S23">
        <v>8</v>
      </c>
      <c r="T23">
        <v>6</v>
      </c>
    </row>
    <row r="24" spans="1:20" x14ac:dyDescent="0.35">
      <c r="A24">
        <v>317</v>
      </c>
      <c r="B24" t="s">
        <v>650</v>
      </c>
      <c r="C24" t="s">
        <v>1251</v>
      </c>
      <c r="D24">
        <v>9</v>
      </c>
      <c r="E24">
        <v>0</v>
      </c>
      <c r="F24">
        <v>9</v>
      </c>
      <c r="G24">
        <v>0.69230769230769229</v>
      </c>
      <c r="H24" t="s">
        <v>89</v>
      </c>
      <c r="I24" t="s">
        <v>88</v>
      </c>
      <c r="J24">
        <v>6</v>
      </c>
      <c r="K24" t="s">
        <v>649</v>
      </c>
      <c r="L24">
        <v>2074366263</v>
      </c>
      <c r="M24" t="b">
        <v>1</v>
      </c>
      <c r="N24">
        <v>190</v>
      </c>
      <c r="O24" t="b">
        <v>0</v>
      </c>
      <c r="P24">
        <v>31</v>
      </c>
      <c r="Q24">
        <v>0</v>
      </c>
      <c r="R24">
        <v>0</v>
      </c>
      <c r="S24">
        <v>9</v>
      </c>
      <c r="T24">
        <v>7</v>
      </c>
    </row>
    <row r="25" spans="1:20" x14ac:dyDescent="0.35">
      <c r="A25">
        <v>97</v>
      </c>
      <c r="B25" t="s">
        <v>149</v>
      </c>
      <c r="C25" t="s">
        <v>97</v>
      </c>
      <c r="D25">
        <v>9</v>
      </c>
      <c r="E25">
        <v>0</v>
      </c>
      <c r="F25">
        <v>9</v>
      </c>
      <c r="G25">
        <v>0.69230769230769229</v>
      </c>
      <c r="H25" t="s">
        <v>89</v>
      </c>
      <c r="I25" t="s">
        <v>88</v>
      </c>
      <c r="J25">
        <v>6</v>
      </c>
      <c r="K25" t="s">
        <v>647</v>
      </c>
      <c r="L25">
        <v>2064808806</v>
      </c>
      <c r="M25" t="b">
        <v>1</v>
      </c>
      <c r="N25">
        <v>142</v>
      </c>
      <c r="O25" t="b">
        <v>0</v>
      </c>
      <c r="P25">
        <v>1</v>
      </c>
      <c r="Q25">
        <v>0</v>
      </c>
      <c r="R25">
        <v>0</v>
      </c>
      <c r="S25">
        <v>8</v>
      </c>
      <c r="T25">
        <v>5</v>
      </c>
    </row>
    <row r="26" spans="1:20" x14ac:dyDescent="0.35">
      <c r="A26">
        <v>98</v>
      </c>
      <c r="B26" t="s">
        <v>276</v>
      </c>
      <c r="C26" t="s">
        <v>277</v>
      </c>
      <c r="D26">
        <v>9</v>
      </c>
      <c r="E26">
        <v>0</v>
      </c>
      <c r="F26">
        <v>9</v>
      </c>
      <c r="G26">
        <v>0.69230769230769229</v>
      </c>
      <c r="H26" t="s">
        <v>89</v>
      </c>
      <c r="I26" t="s">
        <v>88</v>
      </c>
      <c r="J26">
        <v>11</v>
      </c>
      <c r="K26" t="s">
        <v>648</v>
      </c>
      <c r="L26">
        <v>2032465327</v>
      </c>
      <c r="M26" t="b">
        <v>1</v>
      </c>
      <c r="N26">
        <v>147</v>
      </c>
      <c r="O26" t="b">
        <v>0</v>
      </c>
      <c r="P26">
        <v>31</v>
      </c>
      <c r="Q26">
        <v>0</v>
      </c>
      <c r="R26">
        <v>0</v>
      </c>
      <c r="S26">
        <v>6</v>
      </c>
      <c r="T26">
        <v>5</v>
      </c>
    </row>
    <row r="27" spans="1:20" x14ac:dyDescent="0.35">
      <c r="A27">
        <v>227</v>
      </c>
      <c r="B27" t="s">
        <v>92</v>
      </c>
      <c r="C27" t="s">
        <v>545</v>
      </c>
      <c r="D27">
        <v>9</v>
      </c>
      <c r="E27">
        <v>0</v>
      </c>
      <c r="F27">
        <v>9</v>
      </c>
      <c r="G27">
        <v>0.69230769230769229</v>
      </c>
      <c r="H27" t="s">
        <v>89</v>
      </c>
      <c r="I27" t="s">
        <v>95</v>
      </c>
      <c r="J27">
        <v>9</v>
      </c>
      <c r="K27" t="s">
        <v>647</v>
      </c>
      <c r="L27">
        <v>1960191161</v>
      </c>
      <c r="M27" t="b">
        <v>1</v>
      </c>
      <c r="N27">
        <v>156</v>
      </c>
      <c r="O27" t="b">
        <v>0</v>
      </c>
      <c r="P27">
        <v>6</v>
      </c>
      <c r="Q27">
        <v>0</v>
      </c>
      <c r="R27">
        <v>0</v>
      </c>
      <c r="S27">
        <v>5</v>
      </c>
      <c r="T27">
        <v>5</v>
      </c>
    </row>
    <row r="28" spans="1:20" x14ac:dyDescent="0.35">
      <c r="A28">
        <v>292</v>
      </c>
      <c r="B28" t="s">
        <v>1226</v>
      </c>
      <c r="C28" t="s">
        <v>538</v>
      </c>
      <c r="D28">
        <v>9</v>
      </c>
      <c r="E28">
        <v>0</v>
      </c>
      <c r="F28">
        <v>9</v>
      </c>
      <c r="G28">
        <v>0.69230769230769229</v>
      </c>
      <c r="H28" t="s">
        <v>87</v>
      </c>
      <c r="I28" t="s">
        <v>95</v>
      </c>
      <c r="J28">
        <v>15</v>
      </c>
      <c r="K28" t="s">
        <v>647</v>
      </c>
      <c r="L28">
        <v>1902176817</v>
      </c>
      <c r="M28" t="b">
        <v>1</v>
      </c>
      <c r="N28">
        <v>138</v>
      </c>
      <c r="O28" t="b">
        <v>0</v>
      </c>
      <c r="P28">
        <v>31</v>
      </c>
      <c r="Q28">
        <v>0</v>
      </c>
      <c r="R28">
        <v>0</v>
      </c>
      <c r="S28">
        <v>6</v>
      </c>
      <c r="T28">
        <v>5</v>
      </c>
    </row>
    <row r="29" spans="1:20" x14ac:dyDescent="0.35">
      <c r="A29">
        <v>89</v>
      </c>
      <c r="B29" t="s">
        <v>534</v>
      </c>
      <c r="C29" t="s">
        <v>535</v>
      </c>
      <c r="D29">
        <v>9</v>
      </c>
      <c r="E29">
        <v>0</v>
      </c>
      <c r="F29">
        <v>9</v>
      </c>
      <c r="G29">
        <v>0.69230769230769229</v>
      </c>
      <c r="H29" t="s">
        <v>87</v>
      </c>
      <c r="I29" t="s">
        <v>95</v>
      </c>
      <c r="J29">
        <v>16</v>
      </c>
      <c r="K29" t="s">
        <v>647</v>
      </c>
      <c r="L29">
        <v>1826811039</v>
      </c>
      <c r="M29" t="b">
        <v>1</v>
      </c>
      <c r="N29">
        <v>124</v>
      </c>
      <c r="O29" t="b">
        <v>0</v>
      </c>
      <c r="P29">
        <v>31</v>
      </c>
      <c r="Q29">
        <v>0</v>
      </c>
      <c r="R29">
        <v>0</v>
      </c>
      <c r="S29">
        <v>6</v>
      </c>
      <c r="T29">
        <v>5</v>
      </c>
    </row>
    <row r="30" spans="1:20" x14ac:dyDescent="0.35">
      <c r="A30">
        <v>153</v>
      </c>
      <c r="B30" t="s">
        <v>362</v>
      </c>
      <c r="C30" t="s">
        <v>363</v>
      </c>
      <c r="D30">
        <v>9</v>
      </c>
      <c r="E30">
        <v>0</v>
      </c>
      <c r="F30">
        <v>9</v>
      </c>
      <c r="G30">
        <v>0.69230769230769229</v>
      </c>
      <c r="H30" t="s">
        <v>87</v>
      </c>
      <c r="I30" t="s">
        <v>95</v>
      </c>
      <c r="J30">
        <v>10</v>
      </c>
      <c r="K30" t="s">
        <v>649</v>
      </c>
      <c r="L30">
        <v>1750842330</v>
      </c>
      <c r="M30" t="b">
        <v>1</v>
      </c>
      <c r="N30">
        <v>158</v>
      </c>
      <c r="O30" t="b">
        <v>0</v>
      </c>
      <c r="P30">
        <v>6</v>
      </c>
      <c r="Q30">
        <v>0</v>
      </c>
      <c r="R30">
        <v>0</v>
      </c>
      <c r="S30">
        <v>5</v>
      </c>
      <c r="T30">
        <v>5</v>
      </c>
    </row>
    <row r="31" spans="1:20" x14ac:dyDescent="0.35">
      <c r="A31">
        <v>100</v>
      </c>
      <c r="B31" t="s">
        <v>380</v>
      </c>
      <c r="C31" t="s">
        <v>381</v>
      </c>
      <c r="D31">
        <v>9</v>
      </c>
      <c r="E31">
        <v>0</v>
      </c>
      <c r="F31">
        <v>9</v>
      </c>
      <c r="G31">
        <v>0.69230769230769229</v>
      </c>
      <c r="H31" t="s">
        <v>87</v>
      </c>
      <c r="I31" t="s">
        <v>95</v>
      </c>
      <c r="J31">
        <v>15</v>
      </c>
      <c r="K31" t="s">
        <v>647</v>
      </c>
      <c r="L31">
        <v>1417868829</v>
      </c>
      <c r="M31" t="b">
        <v>1</v>
      </c>
      <c r="N31">
        <v>181</v>
      </c>
      <c r="O31" t="b">
        <v>0</v>
      </c>
      <c r="P31">
        <v>31</v>
      </c>
      <c r="Q31">
        <v>0</v>
      </c>
      <c r="R31">
        <v>0</v>
      </c>
      <c r="S31">
        <v>7</v>
      </c>
      <c r="T31">
        <v>6</v>
      </c>
    </row>
    <row r="32" spans="1:20" x14ac:dyDescent="0.35">
      <c r="A32">
        <v>48</v>
      </c>
      <c r="B32" t="s">
        <v>180</v>
      </c>
      <c r="C32" t="s">
        <v>406</v>
      </c>
      <c r="D32">
        <v>9</v>
      </c>
      <c r="E32">
        <v>0</v>
      </c>
      <c r="F32">
        <v>9</v>
      </c>
      <c r="G32">
        <v>0.69230769230769229</v>
      </c>
      <c r="H32" t="s">
        <v>89</v>
      </c>
      <c r="I32" t="s">
        <v>95</v>
      </c>
      <c r="J32">
        <v>9</v>
      </c>
      <c r="K32" t="s">
        <v>648</v>
      </c>
      <c r="L32">
        <v>1349430149</v>
      </c>
      <c r="M32" t="b">
        <v>1</v>
      </c>
      <c r="N32">
        <v>150</v>
      </c>
      <c r="O32" t="b">
        <v>0</v>
      </c>
      <c r="P32">
        <v>31</v>
      </c>
      <c r="Q32">
        <v>0</v>
      </c>
      <c r="R32">
        <v>0</v>
      </c>
      <c r="S32">
        <v>6</v>
      </c>
      <c r="T32">
        <v>5</v>
      </c>
    </row>
    <row r="33" spans="1:20" x14ac:dyDescent="0.35">
      <c r="A33">
        <v>183</v>
      </c>
      <c r="B33" t="s">
        <v>122</v>
      </c>
      <c r="C33" t="s">
        <v>123</v>
      </c>
      <c r="D33">
        <v>9</v>
      </c>
      <c r="E33">
        <v>0</v>
      </c>
      <c r="F33">
        <v>9</v>
      </c>
      <c r="G33">
        <v>0.69230769230769229</v>
      </c>
      <c r="H33" t="s">
        <v>87</v>
      </c>
      <c r="I33" t="s">
        <v>88</v>
      </c>
      <c r="J33">
        <v>0</v>
      </c>
      <c r="K33" t="s">
        <v>648</v>
      </c>
      <c r="L33">
        <v>1333633623</v>
      </c>
      <c r="M33" t="b">
        <v>1</v>
      </c>
      <c r="N33">
        <v>145</v>
      </c>
      <c r="O33" t="b">
        <v>0</v>
      </c>
      <c r="P33">
        <v>31</v>
      </c>
      <c r="Q33">
        <v>0</v>
      </c>
      <c r="R33">
        <v>-1</v>
      </c>
      <c r="S33">
        <v>8</v>
      </c>
      <c r="T33">
        <v>7</v>
      </c>
    </row>
    <row r="34" spans="1:20" x14ac:dyDescent="0.35">
      <c r="A34">
        <v>126</v>
      </c>
      <c r="B34" t="s">
        <v>655</v>
      </c>
      <c r="C34" t="s">
        <v>409</v>
      </c>
      <c r="D34">
        <v>5</v>
      </c>
      <c r="E34">
        <v>4</v>
      </c>
      <c r="F34">
        <v>9</v>
      </c>
      <c r="G34">
        <v>0.38461538461538464</v>
      </c>
      <c r="H34" t="s">
        <v>89</v>
      </c>
      <c r="I34" t="s">
        <v>95</v>
      </c>
      <c r="J34">
        <v>7</v>
      </c>
      <c r="K34" t="s">
        <v>647</v>
      </c>
      <c r="L34">
        <v>1324853007</v>
      </c>
      <c r="M34" t="b">
        <v>1</v>
      </c>
      <c r="N34">
        <v>133</v>
      </c>
      <c r="O34" t="b">
        <v>1</v>
      </c>
      <c r="P34">
        <v>106</v>
      </c>
      <c r="Q34">
        <v>0</v>
      </c>
      <c r="R34">
        <v>0</v>
      </c>
      <c r="S34">
        <v>5</v>
      </c>
      <c r="T34">
        <v>4</v>
      </c>
    </row>
    <row r="35" spans="1:20" x14ac:dyDescent="0.35">
      <c r="A35">
        <v>311</v>
      </c>
      <c r="B35" t="s">
        <v>1232</v>
      </c>
      <c r="C35" t="s">
        <v>1233</v>
      </c>
      <c r="D35">
        <v>9</v>
      </c>
      <c r="E35">
        <v>0</v>
      </c>
      <c r="F35">
        <v>9</v>
      </c>
      <c r="G35">
        <v>0.69230769230769229</v>
      </c>
      <c r="H35" t="s">
        <v>89</v>
      </c>
      <c r="I35" t="s">
        <v>95</v>
      </c>
      <c r="J35">
        <v>15</v>
      </c>
      <c r="K35" t="s">
        <v>647</v>
      </c>
      <c r="L35">
        <v>1303627628</v>
      </c>
      <c r="M35" t="b">
        <v>1</v>
      </c>
      <c r="N35">
        <v>165</v>
      </c>
      <c r="O35" t="b">
        <v>0</v>
      </c>
      <c r="P35">
        <v>6</v>
      </c>
      <c r="Q35">
        <v>0</v>
      </c>
      <c r="R35">
        <v>-1</v>
      </c>
      <c r="S35">
        <v>5</v>
      </c>
      <c r="T35">
        <v>5</v>
      </c>
    </row>
    <row r="36" spans="1:20" x14ac:dyDescent="0.35">
      <c r="A36">
        <v>239</v>
      </c>
      <c r="B36" t="s">
        <v>96</v>
      </c>
      <c r="C36" t="s">
        <v>522</v>
      </c>
      <c r="D36">
        <v>9</v>
      </c>
      <c r="E36">
        <v>0</v>
      </c>
      <c r="F36">
        <v>9</v>
      </c>
      <c r="G36">
        <v>0.69230769230769229</v>
      </c>
      <c r="H36" t="s">
        <v>89</v>
      </c>
      <c r="I36" t="s">
        <v>95</v>
      </c>
      <c r="J36">
        <v>9</v>
      </c>
      <c r="K36" t="s">
        <v>647</v>
      </c>
      <c r="L36">
        <v>1202194015</v>
      </c>
      <c r="M36" t="b">
        <v>1</v>
      </c>
      <c r="N36">
        <v>21</v>
      </c>
      <c r="O36" t="b">
        <v>0</v>
      </c>
      <c r="P36">
        <v>31</v>
      </c>
      <c r="Q36">
        <v>0</v>
      </c>
      <c r="R36">
        <v>-1</v>
      </c>
      <c r="S36">
        <v>8</v>
      </c>
      <c r="T36">
        <v>6</v>
      </c>
    </row>
    <row r="37" spans="1:20" x14ac:dyDescent="0.35">
      <c r="A37">
        <v>63</v>
      </c>
      <c r="B37" t="s">
        <v>430</v>
      </c>
      <c r="C37" t="s">
        <v>373</v>
      </c>
      <c r="D37">
        <v>9</v>
      </c>
      <c r="E37">
        <v>0</v>
      </c>
      <c r="F37">
        <v>9</v>
      </c>
      <c r="G37">
        <v>0.69230769230769229</v>
      </c>
      <c r="H37" t="s">
        <v>89</v>
      </c>
      <c r="I37" t="s">
        <v>95</v>
      </c>
      <c r="J37">
        <v>9</v>
      </c>
      <c r="K37" t="s">
        <v>647</v>
      </c>
      <c r="L37">
        <v>1144202327</v>
      </c>
      <c r="M37" t="b">
        <v>1</v>
      </c>
      <c r="N37">
        <v>147</v>
      </c>
      <c r="O37" t="b">
        <v>0</v>
      </c>
      <c r="P37">
        <v>31</v>
      </c>
      <c r="Q37">
        <v>0</v>
      </c>
      <c r="R37">
        <v>0</v>
      </c>
      <c r="S37">
        <v>5</v>
      </c>
      <c r="T37">
        <v>5</v>
      </c>
    </row>
    <row r="38" spans="1:20" x14ac:dyDescent="0.35">
      <c r="A38">
        <v>148</v>
      </c>
      <c r="B38" t="s">
        <v>455</v>
      </c>
      <c r="C38" t="s">
        <v>114</v>
      </c>
      <c r="D38">
        <v>9</v>
      </c>
      <c r="E38">
        <v>0</v>
      </c>
      <c r="F38">
        <v>9</v>
      </c>
      <c r="G38">
        <v>0.69230769230769229</v>
      </c>
      <c r="H38" t="s">
        <v>89</v>
      </c>
      <c r="I38" t="s">
        <v>95</v>
      </c>
      <c r="J38">
        <v>14</v>
      </c>
      <c r="K38" t="s">
        <v>647</v>
      </c>
      <c r="L38">
        <v>1073695077</v>
      </c>
      <c r="M38" t="b">
        <v>1</v>
      </c>
      <c r="N38">
        <v>176</v>
      </c>
      <c r="O38" t="b">
        <v>0</v>
      </c>
      <c r="P38">
        <v>31</v>
      </c>
      <c r="Q38">
        <v>0</v>
      </c>
      <c r="R38">
        <v>-1</v>
      </c>
      <c r="S38">
        <v>5</v>
      </c>
      <c r="T38">
        <v>5</v>
      </c>
    </row>
    <row r="39" spans="1:20" x14ac:dyDescent="0.35">
      <c r="A39">
        <v>224</v>
      </c>
      <c r="B39" t="s">
        <v>230</v>
      </c>
      <c r="C39" t="s">
        <v>231</v>
      </c>
      <c r="D39">
        <v>9</v>
      </c>
      <c r="E39">
        <v>0</v>
      </c>
      <c r="F39">
        <v>9</v>
      </c>
      <c r="G39">
        <v>0.69230769230769229</v>
      </c>
      <c r="H39" t="s">
        <v>89</v>
      </c>
      <c r="I39" t="s">
        <v>88</v>
      </c>
      <c r="J39">
        <v>13</v>
      </c>
      <c r="K39" t="s">
        <v>649</v>
      </c>
      <c r="L39">
        <v>1042050321</v>
      </c>
      <c r="M39" t="b">
        <v>1</v>
      </c>
      <c r="N39">
        <v>26</v>
      </c>
      <c r="O39" t="b">
        <v>0</v>
      </c>
      <c r="P39">
        <v>6</v>
      </c>
      <c r="Q39">
        <v>0</v>
      </c>
      <c r="R39">
        <v>-1</v>
      </c>
      <c r="S39">
        <v>5</v>
      </c>
      <c r="T39">
        <v>5</v>
      </c>
    </row>
    <row r="40" spans="1:20" x14ac:dyDescent="0.35">
      <c r="A40">
        <v>211</v>
      </c>
      <c r="B40" t="s">
        <v>100</v>
      </c>
      <c r="C40" t="s">
        <v>510</v>
      </c>
      <c r="D40">
        <v>9</v>
      </c>
      <c r="E40">
        <v>0</v>
      </c>
      <c r="F40">
        <v>9</v>
      </c>
      <c r="G40">
        <v>0.69230769230769229</v>
      </c>
      <c r="H40" t="s">
        <v>89</v>
      </c>
      <c r="I40" t="s">
        <v>95</v>
      </c>
      <c r="J40">
        <v>14</v>
      </c>
      <c r="K40" t="s">
        <v>647</v>
      </c>
      <c r="L40">
        <v>1017604134</v>
      </c>
      <c r="M40" t="b">
        <v>1</v>
      </c>
      <c r="N40">
        <v>176</v>
      </c>
      <c r="O40" t="b">
        <v>0</v>
      </c>
      <c r="P40">
        <v>1</v>
      </c>
      <c r="Q40">
        <v>0</v>
      </c>
      <c r="R40">
        <v>0</v>
      </c>
      <c r="S40">
        <v>10</v>
      </c>
      <c r="T40">
        <v>6</v>
      </c>
    </row>
    <row r="41" spans="1:20" x14ac:dyDescent="0.35">
      <c r="A41">
        <v>105</v>
      </c>
      <c r="B41" t="s">
        <v>180</v>
      </c>
      <c r="C41" t="s">
        <v>181</v>
      </c>
      <c r="D41">
        <v>9</v>
      </c>
      <c r="E41">
        <v>0</v>
      </c>
      <c r="F41">
        <v>9</v>
      </c>
      <c r="G41">
        <v>0.69230769230769229</v>
      </c>
      <c r="H41" t="s">
        <v>89</v>
      </c>
      <c r="I41" t="s">
        <v>88</v>
      </c>
      <c r="J41">
        <v>9</v>
      </c>
      <c r="K41" t="s">
        <v>647</v>
      </c>
      <c r="L41">
        <v>1011111950</v>
      </c>
      <c r="M41" t="b">
        <v>1</v>
      </c>
      <c r="N41">
        <v>150</v>
      </c>
      <c r="O41" t="b">
        <v>0</v>
      </c>
      <c r="P41">
        <v>31</v>
      </c>
      <c r="Q41">
        <v>0</v>
      </c>
      <c r="R41">
        <v>0</v>
      </c>
      <c r="S41">
        <v>7</v>
      </c>
      <c r="T41">
        <v>6</v>
      </c>
    </row>
    <row r="42" spans="1:20" x14ac:dyDescent="0.35">
      <c r="A42">
        <v>24</v>
      </c>
      <c r="B42" t="s">
        <v>171</v>
      </c>
      <c r="C42" t="s">
        <v>172</v>
      </c>
      <c r="D42">
        <v>9</v>
      </c>
      <c r="E42">
        <v>0</v>
      </c>
      <c r="F42">
        <v>9</v>
      </c>
      <c r="G42">
        <v>0.69230769230769229</v>
      </c>
      <c r="H42" t="s">
        <v>89</v>
      </c>
      <c r="I42" t="s">
        <v>95</v>
      </c>
      <c r="J42">
        <v>0</v>
      </c>
      <c r="K42" t="s">
        <v>647</v>
      </c>
      <c r="L42">
        <v>986979590</v>
      </c>
      <c r="M42" t="b">
        <v>1</v>
      </c>
      <c r="N42">
        <v>167</v>
      </c>
      <c r="O42" t="b">
        <v>0</v>
      </c>
      <c r="P42">
        <v>31</v>
      </c>
      <c r="Q42">
        <v>0</v>
      </c>
      <c r="R42">
        <v>0</v>
      </c>
      <c r="S42">
        <v>5</v>
      </c>
      <c r="T42">
        <v>5</v>
      </c>
    </row>
    <row r="43" spans="1:20" x14ac:dyDescent="0.35">
      <c r="A43">
        <v>53</v>
      </c>
      <c r="B43" t="s">
        <v>269</v>
      </c>
      <c r="C43" t="s">
        <v>336</v>
      </c>
      <c r="D43">
        <v>9</v>
      </c>
      <c r="E43">
        <v>0</v>
      </c>
      <c r="F43">
        <v>9</v>
      </c>
      <c r="G43">
        <v>0.69230769230769229</v>
      </c>
      <c r="H43" t="s">
        <v>89</v>
      </c>
      <c r="I43" t="s">
        <v>95</v>
      </c>
      <c r="J43">
        <v>12</v>
      </c>
      <c r="K43" t="s">
        <v>647</v>
      </c>
      <c r="L43">
        <v>953485526</v>
      </c>
      <c r="M43" t="b">
        <v>1</v>
      </c>
      <c r="N43">
        <v>154</v>
      </c>
      <c r="O43" t="b">
        <v>0</v>
      </c>
      <c r="P43">
        <v>31</v>
      </c>
      <c r="Q43">
        <v>0</v>
      </c>
      <c r="R43">
        <v>-1</v>
      </c>
      <c r="S43">
        <v>8</v>
      </c>
      <c r="T43">
        <v>6</v>
      </c>
    </row>
    <row r="44" spans="1:20" x14ac:dyDescent="0.35">
      <c r="A44">
        <v>219</v>
      </c>
      <c r="B44" t="s">
        <v>504</v>
      </c>
      <c r="C44" t="s">
        <v>505</v>
      </c>
      <c r="D44">
        <v>9</v>
      </c>
      <c r="E44">
        <v>0</v>
      </c>
      <c r="F44">
        <v>9</v>
      </c>
      <c r="G44">
        <v>0.69230769230769229</v>
      </c>
      <c r="H44" t="s">
        <v>89</v>
      </c>
      <c r="I44" t="s">
        <v>95</v>
      </c>
      <c r="J44">
        <v>10</v>
      </c>
      <c r="K44" t="s">
        <v>647</v>
      </c>
      <c r="L44">
        <v>909886810</v>
      </c>
      <c r="M44" t="b">
        <v>1</v>
      </c>
      <c r="N44">
        <v>160</v>
      </c>
      <c r="O44" t="b">
        <v>0</v>
      </c>
      <c r="P44">
        <v>31</v>
      </c>
      <c r="Q44">
        <v>0</v>
      </c>
      <c r="R44">
        <v>0</v>
      </c>
      <c r="S44">
        <v>6</v>
      </c>
      <c r="T44">
        <v>4</v>
      </c>
    </row>
    <row r="45" spans="1:20" x14ac:dyDescent="0.35">
      <c r="A45">
        <v>39</v>
      </c>
      <c r="B45" t="s">
        <v>610</v>
      </c>
      <c r="C45" t="s">
        <v>387</v>
      </c>
      <c r="D45">
        <v>9</v>
      </c>
      <c r="E45">
        <v>0</v>
      </c>
      <c r="F45">
        <v>9</v>
      </c>
      <c r="G45">
        <v>0.69230769230769229</v>
      </c>
      <c r="H45" t="s">
        <v>89</v>
      </c>
      <c r="I45" t="s">
        <v>88</v>
      </c>
      <c r="J45">
        <v>9</v>
      </c>
      <c r="K45" t="s">
        <v>647</v>
      </c>
      <c r="L45">
        <v>882551530</v>
      </c>
      <c r="M45" t="b">
        <v>1</v>
      </c>
      <c r="N45">
        <v>178</v>
      </c>
      <c r="O45" t="b">
        <v>0</v>
      </c>
      <c r="P45">
        <v>6</v>
      </c>
      <c r="Q45">
        <v>0</v>
      </c>
      <c r="R45">
        <v>-1</v>
      </c>
      <c r="S45">
        <v>9</v>
      </c>
      <c r="T45">
        <v>7</v>
      </c>
    </row>
    <row r="46" spans="1:20" x14ac:dyDescent="0.35">
      <c r="A46">
        <v>52</v>
      </c>
      <c r="B46" t="s">
        <v>658</v>
      </c>
      <c r="C46" t="s">
        <v>262</v>
      </c>
      <c r="D46">
        <v>9</v>
      </c>
      <c r="E46">
        <v>0</v>
      </c>
      <c r="F46">
        <v>9</v>
      </c>
      <c r="G46">
        <v>0.69230769230769229</v>
      </c>
      <c r="H46" t="s">
        <v>89</v>
      </c>
      <c r="I46" t="s">
        <v>88</v>
      </c>
      <c r="J46">
        <v>9</v>
      </c>
      <c r="K46" t="s">
        <v>647</v>
      </c>
      <c r="L46">
        <v>873873577</v>
      </c>
      <c r="M46" t="b">
        <v>1</v>
      </c>
      <c r="N46">
        <v>196</v>
      </c>
      <c r="O46" t="b">
        <v>0</v>
      </c>
      <c r="P46">
        <v>6</v>
      </c>
      <c r="Q46">
        <v>0</v>
      </c>
      <c r="R46">
        <v>0</v>
      </c>
      <c r="S46">
        <v>5</v>
      </c>
      <c r="T46">
        <v>5</v>
      </c>
    </row>
    <row r="47" spans="1:20" x14ac:dyDescent="0.35">
      <c r="A47">
        <v>202</v>
      </c>
      <c r="B47" t="s">
        <v>372</v>
      </c>
      <c r="C47" t="s">
        <v>373</v>
      </c>
      <c r="D47">
        <v>9</v>
      </c>
      <c r="E47">
        <v>0</v>
      </c>
      <c r="F47">
        <v>9</v>
      </c>
      <c r="G47">
        <v>0.69230769230769229</v>
      </c>
      <c r="H47" t="s">
        <v>89</v>
      </c>
      <c r="I47" t="s">
        <v>95</v>
      </c>
      <c r="J47">
        <v>3</v>
      </c>
      <c r="K47" t="s">
        <v>648</v>
      </c>
      <c r="L47">
        <v>821414535</v>
      </c>
      <c r="M47" t="b">
        <v>1</v>
      </c>
      <c r="N47">
        <v>166</v>
      </c>
      <c r="O47" t="b">
        <v>0</v>
      </c>
      <c r="P47">
        <v>31</v>
      </c>
      <c r="Q47">
        <v>0</v>
      </c>
      <c r="R47">
        <v>0</v>
      </c>
      <c r="S47">
        <v>7</v>
      </c>
      <c r="T47">
        <v>6</v>
      </c>
    </row>
    <row r="48" spans="1:20" x14ac:dyDescent="0.35">
      <c r="A48">
        <v>154</v>
      </c>
      <c r="B48" t="s">
        <v>221</v>
      </c>
      <c r="C48" t="s">
        <v>222</v>
      </c>
      <c r="D48">
        <v>9</v>
      </c>
      <c r="E48">
        <v>0</v>
      </c>
      <c r="F48">
        <v>9</v>
      </c>
      <c r="G48">
        <v>0.69230769230769229</v>
      </c>
      <c r="H48" t="s">
        <v>89</v>
      </c>
      <c r="I48" t="s">
        <v>95</v>
      </c>
      <c r="J48">
        <v>13</v>
      </c>
      <c r="K48" t="s">
        <v>647</v>
      </c>
      <c r="L48">
        <v>789591228</v>
      </c>
      <c r="M48" t="b">
        <v>1</v>
      </c>
      <c r="N48">
        <v>173</v>
      </c>
      <c r="O48" t="b">
        <v>0</v>
      </c>
      <c r="P48">
        <v>6</v>
      </c>
      <c r="Q48">
        <v>0</v>
      </c>
      <c r="R48">
        <v>0</v>
      </c>
      <c r="S48">
        <v>6</v>
      </c>
      <c r="T48">
        <v>5</v>
      </c>
    </row>
    <row r="49" spans="1:20" x14ac:dyDescent="0.35">
      <c r="A49">
        <v>199</v>
      </c>
      <c r="B49" t="s">
        <v>561</v>
      </c>
      <c r="C49" t="s">
        <v>162</v>
      </c>
      <c r="D49">
        <v>9</v>
      </c>
      <c r="E49">
        <v>0</v>
      </c>
      <c r="F49">
        <v>9</v>
      </c>
      <c r="G49">
        <v>0.69230769230769229</v>
      </c>
      <c r="H49" t="s">
        <v>89</v>
      </c>
      <c r="I49" t="s">
        <v>95</v>
      </c>
      <c r="J49">
        <v>5</v>
      </c>
      <c r="K49" t="s">
        <v>647</v>
      </c>
      <c r="L49">
        <v>779626824</v>
      </c>
      <c r="M49" t="b">
        <v>1</v>
      </c>
      <c r="N49">
        <v>140</v>
      </c>
      <c r="O49" t="b">
        <v>0</v>
      </c>
      <c r="P49">
        <v>31</v>
      </c>
      <c r="Q49">
        <v>0</v>
      </c>
      <c r="R49">
        <v>0</v>
      </c>
      <c r="S49">
        <v>6</v>
      </c>
      <c r="T49">
        <v>5</v>
      </c>
    </row>
    <row r="50" spans="1:20" x14ac:dyDescent="0.35">
      <c r="A50">
        <v>299</v>
      </c>
      <c r="B50" t="s">
        <v>657</v>
      </c>
      <c r="C50" t="s">
        <v>158</v>
      </c>
      <c r="D50">
        <v>9</v>
      </c>
      <c r="E50">
        <v>0</v>
      </c>
      <c r="F50">
        <v>9</v>
      </c>
      <c r="G50">
        <v>0.69230769230769229</v>
      </c>
      <c r="H50" t="s">
        <v>89</v>
      </c>
      <c r="I50" t="s">
        <v>95</v>
      </c>
      <c r="J50">
        <v>5</v>
      </c>
      <c r="K50" t="s">
        <v>648</v>
      </c>
      <c r="L50">
        <v>716926907</v>
      </c>
      <c r="M50" t="b">
        <v>1</v>
      </c>
      <c r="N50">
        <v>169</v>
      </c>
      <c r="O50" t="b">
        <v>0</v>
      </c>
      <c r="P50">
        <v>31</v>
      </c>
      <c r="Q50">
        <v>0</v>
      </c>
      <c r="R50">
        <v>-1</v>
      </c>
      <c r="S50">
        <v>5</v>
      </c>
      <c r="T50">
        <v>4</v>
      </c>
    </row>
    <row r="51" spans="1:20" x14ac:dyDescent="0.35">
      <c r="A51">
        <v>112</v>
      </c>
      <c r="B51" t="s">
        <v>346</v>
      </c>
      <c r="C51" t="s">
        <v>347</v>
      </c>
      <c r="D51">
        <v>9</v>
      </c>
      <c r="E51">
        <v>0</v>
      </c>
      <c r="F51">
        <v>9</v>
      </c>
      <c r="G51">
        <v>0.69230769230769229</v>
      </c>
      <c r="H51" t="s">
        <v>89</v>
      </c>
      <c r="I51" t="s">
        <v>95</v>
      </c>
      <c r="J51">
        <v>8</v>
      </c>
      <c r="K51" t="s">
        <v>648</v>
      </c>
      <c r="L51">
        <v>711207716</v>
      </c>
      <c r="M51" t="b">
        <v>1</v>
      </c>
      <c r="N51">
        <v>175</v>
      </c>
      <c r="O51" t="b">
        <v>0</v>
      </c>
      <c r="P51">
        <v>31</v>
      </c>
      <c r="Q51">
        <v>0</v>
      </c>
      <c r="R51">
        <v>0</v>
      </c>
      <c r="S51">
        <v>5</v>
      </c>
      <c r="T51">
        <v>5</v>
      </c>
    </row>
    <row r="52" spans="1:20" x14ac:dyDescent="0.35">
      <c r="A52">
        <v>274</v>
      </c>
      <c r="B52" t="s">
        <v>485</v>
      </c>
      <c r="C52" t="s">
        <v>486</v>
      </c>
      <c r="D52">
        <v>9</v>
      </c>
      <c r="E52">
        <v>0</v>
      </c>
      <c r="F52">
        <v>9</v>
      </c>
      <c r="G52">
        <v>0.69230769230769229</v>
      </c>
      <c r="H52" t="s">
        <v>89</v>
      </c>
      <c r="I52" t="s">
        <v>88</v>
      </c>
      <c r="J52">
        <v>10</v>
      </c>
      <c r="K52" t="s">
        <v>647</v>
      </c>
      <c r="L52">
        <v>685778170</v>
      </c>
      <c r="M52" t="b">
        <v>1</v>
      </c>
      <c r="N52">
        <v>187</v>
      </c>
      <c r="O52" t="b">
        <v>0</v>
      </c>
      <c r="P52">
        <v>106</v>
      </c>
      <c r="Q52">
        <v>0</v>
      </c>
      <c r="R52">
        <v>0</v>
      </c>
      <c r="S52">
        <v>5</v>
      </c>
      <c r="T52">
        <v>5</v>
      </c>
    </row>
    <row r="53" spans="1:20" x14ac:dyDescent="0.35">
      <c r="A53">
        <v>192</v>
      </c>
      <c r="B53" t="s">
        <v>412</v>
      </c>
      <c r="C53" t="s">
        <v>413</v>
      </c>
      <c r="D53">
        <v>9</v>
      </c>
      <c r="E53">
        <v>0</v>
      </c>
      <c r="F53">
        <v>9</v>
      </c>
      <c r="G53">
        <v>0.69230769230769229</v>
      </c>
      <c r="H53" t="s">
        <v>87</v>
      </c>
      <c r="I53" t="s">
        <v>95</v>
      </c>
      <c r="J53">
        <v>9</v>
      </c>
      <c r="K53" t="s">
        <v>649</v>
      </c>
      <c r="L53">
        <v>614740065</v>
      </c>
      <c r="M53" t="b">
        <v>1</v>
      </c>
      <c r="N53">
        <v>37</v>
      </c>
      <c r="O53" t="b">
        <v>0</v>
      </c>
      <c r="P53">
        <v>31</v>
      </c>
      <c r="Q53">
        <v>0</v>
      </c>
      <c r="R53">
        <v>0</v>
      </c>
      <c r="S53">
        <v>6</v>
      </c>
      <c r="T53">
        <v>5</v>
      </c>
    </row>
    <row r="54" spans="1:20" x14ac:dyDescent="0.35">
      <c r="A54">
        <v>38</v>
      </c>
      <c r="B54" t="s">
        <v>118</v>
      </c>
      <c r="C54" t="s">
        <v>119</v>
      </c>
      <c r="D54">
        <v>9</v>
      </c>
      <c r="E54">
        <v>0</v>
      </c>
      <c r="F54">
        <v>9</v>
      </c>
      <c r="G54">
        <v>0.69230769230769229</v>
      </c>
      <c r="H54" t="s">
        <v>89</v>
      </c>
      <c r="I54" t="s">
        <v>88</v>
      </c>
      <c r="J54">
        <v>8</v>
      </c>
      <c r="K54" t="s">
        <v>648</v>
      </c>
      <c r="L54">
        <v>577061805</v>
      </c>
      <c r="M54" t="b">
        <v>1</v>
      </c>
      <c r="N54">
        <v>156</v>
      </c>
      <c r="O54" t="b">
        <v>0</v>
      </c>
      <c r="P54">
        <v>31</v>
      </c>
      <c r="Q54">
        <v>0</v>
      </c>
      <c r="R54">
        <v>-1</v>
      </c>
      <c r="S54">
        <v>5</v>
      </c>
      <c r="T54">
        <v>5</v>
      </c>
    </row>
    <row r="55" spans="1:20" x14ac:dyDescent="0.35">
      <c r="A55">
        <v>28</v>
      </c>
      <c r="B55" t="s">
        <v>584</v>
      </c>
      <c r="C55" t="s">
        <v>242</v>
      </c>
      <c r="D55">
        <v>9</v>
      </c>
      <c r="E55">
        <v>0</v>
      </c>
      <c r="F55">
        <v>9</v>
      </c>
      <c r="G55">
        <v>0.69230769230769229</v>
      </c>
      <c r="H55" t="s">
        <v>89</v>
      </c>
      <c r="I55" t="s">
        <v>95</v>
      </c>
      <c r="J55">
        <v>14</v>
      </c>
      <c r="K55" t="s">
        <v>647</v>
      </c>
      <c r="L55">
        <v>500701758</v>
      </c>
      <c r="M55" t="b">
        <v>1</v>
      </c>
      <c r="N55">
        <v>167</v>
      </c>
      <c r="O55" t="b">
        <v>0</v>
      </c>
      <c r="P55">
        <v>6</v>
      </c>
      <c r="Q55">
        <v>0</v>
      </c>
      <c r="R55">
        <v>0</v>
      </c>
      <c r="S55">
        <v>6</v>
      </c>
      <c r="T55">
        <v>5</v>
      </c>
    </row>
    <row r="56" spans="1:20" x14ac:dyDescent="0.35">
      <c r="A56">
        <v>150</v>
      </c>
      <c r="B56" t="s">
        <v>589</v>
      </c>
      <c r="C56" t="s">
        <v>177</v>
      </c>
      <c r="D56">
        <v>9</v>
      </c>
      <c r="E56">
        <v>0</v>
      </c>
      <c r="F56">
        <v>9</v>
      </c>
      <c r="G56">
        <v>0.69230769230769229</v>
      </c>
      <c r="H56" t="s">
        <v>89</v>
      </c>
      <c r="I56" t="s">
        <v>88</v>
      </c>
      <c r="J56">
        <v>6</v>
      </c>
      <c r="K56" t="s">
        <v>647</v>
      </c>
      <c r="L56">
        <v>499146774</v>
      </c>
      <c r="M56" t="b">
        <v>1</v>
      </c>
      <c r="N56">
        <v>165</v>
      </c>
      <c r="O56" t="b">
        <v>0</v>
      </c>
      <c r="P56">
        <v>31</v>
      </c>
      <c r="Q56">
        <v>0</v>
      </c>
      <c r="R56">
        <v>0</v>
      </c>
      <c r="S56">
        <v>8</v>
      </c>
      <c r="T56">
        <v>6</v>
      </c>
    </row>
    <row r="57" spans="1:20" x14ac:dyDescent="0.35">
      <c r="A57">
        <v>23</v>
      </c>
      <c r="B57" t="s">
        <v>382</v>
      </c>
      <c r="C57" t="s">
        <v>383</v>
      </c>
      <c r="D57">
        <v>9</v>
      </c>
      <c r="E57">
        <v>0</v>
      </c>
      <c r="F57">
        <v>9</v>
      </c>
      <c r="G57">
        <v>0.69230769230769229</v>
      </c>
      <c r="H57" t="s">
        <v>87</v>
      </c>
      <c r="I57" t="s">
        <v>95</v>
      </c>
      <c r="J57">
        <v>0</v>
      </c>
      <c r="K57" t="s">
        <v>647</v>
      </c>
      <c r="L57">
        <v>486080140</v>
      </c>
      <c r="M57" t="b">
        <v>1</v>
      </c>
      <c r="N57">
        <v>110</v>
      </c>
      <c r="O57" t="b">
        <v>0</v>
      </c>
      <c r="P57">
        <v>31</v>
      </c>
      <c r="Q57">
        <v>0</v>
      </c>
      <c r="R57">
        <v>0</v>
      </c>
      <c r="S57">
        <v>5</v>
      </c>
      <c r="T57">
        <v>5</v>
      </c>
    </row>
    <row r="58" spans="1:20" x14ac:dyDescent="0.35">
      <c r="A58">
        <v>120</v>
      </c>
      <c r="B58" t="s">
        <v>332</v>
      </c>
      <c r="C58" t="s">
        <v>601</v>
      </c>
      <c r="D58">
        <v>9</v>
      </c>
      <c r="E58">
        <v>0</v>
      </c>
      <c r="F58">
        <v>9</v>
      </c>
      <c r="G58">
        <v>0.69230769230769229</v>
      </c>
      <c r="H58" t="s">
        <v>89</v>
      </c>
      <c r="I58" t="s">
        <v>95</v>
      </c>
      <c r="J58">
        <v>10</v>
      </c>
      <c r="K58" t="s">
        <v>652</v>
      </c>
      <c r="L58">
        <v>389949009</v>
      </c>
      <c r="M58" t="b">
        <v>1</v>
      </c>
      <c r="N58">
        <v>164</v>
      </c>
      <c r="O58" t="b">
        <v>0</v>
      </c>
      <c r="P58">
        <v>31</v>
      </c>
      <c r="Q58">
        <v>0</v>
      </c>
      <c r="R58">
        <v>0</v>
      </c>
      <c r="S58">
        <v>6</v>
      </c>
      <c r="T58">
        <v>5</v>
      </c>
    </row>
    <row r="59" spans="1:20" x14ac:dyDescent="0.35">
      <c r="A59">
        <v>7</v>
      </c>
      <c r="B59" t="s">
        <v>213</v>
      </c>
      <c r="C59" t="s">
        <v>177</v>
      </c>
      <c r="D59">
        <v>9</v>
      </c>
      <c r="E59">
        <v>0</v>
      </c>
      <c r="F59">
        <v>9</v>
      </c>
      <c r="G59">
        <v>0.69230769230769229</v>
      </c>
      <c r="H59" t="s">
        <v>89</v>
      </c>
      <c r="I59" t="s">
        <v>88</v>
      </c>
      <c r="J59">
        <v>8</v>
      </c>
      <c r="K59" t="s">
        <v>647</v>
      </c>
      <c r="L59">
        <v>381457381</v>
      </c>
      <c r="M59" t="b">
        <v>1</v>
      </c>
      <c r="N59">
        <v>152</v>
      </c>
      <c r="O59" t="b">
        <v>0</v>
      </c>
      <c r="P59">
        <v>6</v>
      </c>
      <c r="Q59">
        <v>0</v>
      </c>
      <c r="R59">
        <v>0</v>
      </c>
      <c r="S59">
        <v>7</v>
      </c>
      <c r="T59">
        <v>5</v>
      </c>
    </row>
    <row r="60" spans="1:20" x14ac:dyDescent="0.35">
      <c r="A60">
        <v>147</v>
      </c>
      <c r="B60" t="s">
        <v>465</v>
      </c>
      <c r="C60" t="s">
        <v>653</v>
      </c>
      <c r="D60">
        <v>9</v>
      </c>
      <c r="E60">
        <v>0</v>
      </c>
      <c r="F60">
        <v>9</v>
      </c>
      <c r="G60">
        <v>0.69230769230769229</v>
      </c>
      <c r="H60" t="s">
        <v>89</v>
      </c>
      <c r="I60" t="s">
        <v>95</v>
      </c>
      <c r="J60">
        <v>3</v>
      </c>
      <c r="K60" t="s">
        <v>648</v>
      </c>
      <c r="L60">
        <v>276237508</v>
      </c>
      <c r="M60" t="b">
        <v>1</v>
      </c>
      <c r="N60">
        <v>169</v>
      </c>
      <c r="O60" t="b">
        <v>0</v>
      </c>
      <c r="P60">
        <v>6</v>
      </c>
      <c r="Q60">
        <v>0</v>
      </c>
      <c r="R60">
        <v>0</v>
      </c>
      <c r="S60">
        <v>8</v>
      </c>
      <c r="T60">
        <v>5</v>
      </c>
    </row>
    <row r="61" spans="1:20" x14ac:dyDescent="0.35">
      <c r="A61">
        <v>173</v>
      </c>
      <c r="B61" t="s">
        <v>105</v>
      </c>
      <c r="C61" t="s">
        <v>106</v>
      </c>
      <c r="D61">
        <v>9</v>
      </c>
      <c r="E61">
        <v>0</v>
      </c>
      <c r="F61">
        <v>9</v>
      </c>
      <c r="G61">
        <v>0.69230769230769229</v>
      </c>
      <c r="H61" t="s">
        <v>87</v>
      </c>
      <c r="I61" t="s">
        <v>95</v>
      </c>
      <c r="J61">
        <v>7</v>
      </c>
      <c r="K61" t="s">
        <v>648</v>
      </c>
      <c r="L61">
        <v>213419650</v>
      </c>
      <c r="M61" t="b">
        <v>1</v>
      </c>
      <c r="N61">
        <v>165</v>
      </c>
      <c r="O61" t="b">
        <v>0</v>
      </c>
      <c r="P61">
        <v>31</v>
      </c>
      <c r="Q61">
        <v>0</v>
      </c>
      <c r="R61">
        <v>0</v>
      </c>
      <c r="S61">
        <v>6</v>
      </c>
      <c r="T61">
        <v>5</v>
      </c>
    </row>
    <row r="62" spans="1:20" x14ac:dyDescent="0.35">
      <c r="A62">
        <v>258</v>
      </c>
      <c r="B62" t="s">
        <v>226</v>
      </c>
      <c r="C62" t="s">
        <v>239</v>
      </c>
      <c r="D62">
        <v>9</v>
      </c>
      <c r="E62">
        <v>0</v>
      </c>
      <c r="F62">
        <v>9</v>
      </c>
      <c r="G62">
        <v>0.69230769230769229</v>
      </c>
      <c r="H62" t="s">
        <v>89</v>
      </c>
      <c r="I62" t="s">
        <v>88</v>
      </c>
      <c r="J62">
        <v>9</v>
      </c>
      <c r="K62" t="s">
        <v>647</v>
      </c>
      <c r="L62">
        <v>185945826</v>
      </c>
      <c r="M62" t="b">
        <v>1</v>
      </c>
      <c r="N62">
        <v>110</v>
      </c>
      <c r="O62" t="b">
        <v>0</v>
      </c>
      <c r="P62">
        <v>31</v>
      </c>
      <c r="Q62">
        <v>0</v>
      </c>
      <c r="R62">
        <v>0</v>
      </c>
      <c r="S62">
        <v>7</v>
      </c>
      <c r="T62">
        <v>6</v>
      </c>
    </row>
    <row r="63" spans="1:20" x14ac:dyDescent="0.35">
      <c r="A63">
        <v>93</v>
      </c>
      <c r="B63" t="s">
        <v>214</v>
      </c>
      <c r="C63" t="s">
        <v>654</v>
      </c>
      <c r="D63">
        <v>9</v>
      </c>
      <c r="E63">
        <v>0</v>
      </c>
      <c r="F63">
        <v>9</v>
      </c>
      <c r="G63">
        <v>0.69230769230769229</v>
      </c>
      <c r="H63" t="s">
        <v>89</v>
      </c>
      <c r="I63" t="s">
        <v>95</v>
      </c>
      <c r="J63">
        <v>14</v>
      </c>
      <c r="K63" t="s">
        <v>647</v>
      </c>
      <c r="L63">
        <v>68607013</v>
      </c>
      <c r="M63" t="b">
        <v>1</v>
      </c>
      <c r="N63">
        <v>165</v>
      </c>
      <c r="O63" t="b">
        <v>0</v>
      </c>
      <c r="P63">
        <v>6</v>
      </c>
      <c r="Q63">
        <v>0</v>
      </c>
      <c r="R63">
        <v>0</v>
      </c>
      <c r="S63">
        <v>7</v>
      </c>
      <c r="T63">
        <v>5</v>
      </c>
    </row>
    <row r="64" spans="1:20" x14ac:dyDescent="0.35">
      <c r="A64">
        <v>106</v>
      </c>
      <c r="B64" t="s">
        <v>342</v>
      </c>
      <c r="C64" t="s">
        <v>343</v>
      </c>
      <c r="D64">
        <v>9</v>
      </c>
      <c r="E64">
        <v>0</v>
      </c>
      <c r="F64">
        <v>9</v>
      </c>
      <c r="G64">
        <v>0.69230769230769229</v>
      </c>
      <c r="H64" t="s">
        <v>87</v>
      </c>
      <c r="I64" t="s">
        <v>95</v>
      </c>
      <c r="J64">
        <v>6</v>
      </c>
      <c r="K64" t="s">
        <v>647</v>
      </c>
      <c r="L64">
        <v>52136924</v>
      </c>
      <c r="M64" t="b">
        <v>1</v>
      </c>
      <c r="N64">
        <v>127</v>
      </c>
      <c r="O64" t="b">
        <v>0</v>
      </c>
      <c r="P64">
        <v>31</v>
      </c>
      <c r="Q64">
        <v>0</v>
      </c>
      <c r="R64">
        <v>0</v>
      </c>
      <c r="S64">
        <v>5</v>
      </c>
      <c r="T64">
        <v>5</v>
      </c>
    </row>
    <row r="65" spans="1:20" x14ac:dyDescent="0.35">
      <c r="A65">
        <v>215</v>
      </c>
      <c r="B65" t="s">
        <v>136</v>
      </c>
      <c r="C65" t="s">
        <v>137</v>
      </c>
      <c r="D65">
        <v>8</v>
      </c>
      <c r="E65">
        <v>0</v>
      </c>
      <c r="F65">
        <v>8</v>
      </c>
      <c r="G65">
        <v>0.61538461538461542</v>
      </c>
      <c r="H65" t="s">
        <v>89</v>
      </c>
      <c r="I65" t="s">
        <v>95</v>
      </c>
      <c r="J65">
        <v>14</v>
      </c>
      <c r="K65" t="s">
        <v>647</v>
      </c>
      <c r="L65">
        <v>2048743095</v>
      </c>
      <c r="M65" t="b">
        <v>1</v>
      </c>
      <c r="N65">
        <v>34</v>
      </c>
      <c r="O65" t="b">
        <v>0</v>
      </c>
      <c r="P65">
        <v>31</v>
      </c>
      <c r="Q65">
        <v>0</v>
      </c>
      <c r="R65">
        <v>0</v>
      </c>
      <c r="S65">
        <v>6</v>
      </c>
      <c r="T65">
        <v>5</v>
      </c>
    </row>
    <row r="66" spans="1:20" x14ac:dyDescent="0.35">
      <c r="A66">
        <v>13</v>
      </c>
      <c r="B66" t="s">
        <v>326</v>
      </c>
      <c r="C66" t="s">
        <v>327</v>
      </c>
      <c r="D66">
        <v>8</v>
      </c>
      <c r="E66">
        <v>0</v>
      </c>
      <c r="F66">
        <v>8</v>
      </c>
      <c r="G66">
        <v>0.61538461538461542</v>
      </c>
      <c r="H66" t="s">
        <v>89</v>
      </c>
      <c r="I66" t="s">
        <v>88</v>
      </c>
      <c r="J66">
        <v>0</v>
      </c>
      <c r="K66" t="s">
        <v>647</v>
      </c>
      <c r="L66">
        <v>2040206535</v>
      </c>
      <c r="M66" t="b">
        <v>1</v>
      </c>
      <c r="N66">
        <v>165</v>
      </c>
      <c r="O66" t="b">
        <v>0</v>
      </c>
      <c r="P66">
        <v>31</v>
      </c>
      <c r="Q66">
        <v>0</v>
      </c>
      <c r="R66">
        <v>-1</v>
      </c>
      <c r="S66">
        <v>6</v>
      </c>
      <c r="T66">
        <v>6</v>
      </c>
    </row>
    <row r="67" spans="1:20" x14ac:dyDescent="0.35">
      <c r="A67">
        <v>22</v>
      </c>
      <c r="B67" t="s">
        <v>489</v>
      </c>
      <c r="C67" t="s">
        <v>490</v>
      </c>
      <c r="D67">
        <v>8</v>
      </c>
      <c r="E67">
        <v>0</v>
      </c>
      <c r="F67">
        <v>8</v>
      </c>
      <c r="G67">
        <v>0.61538461538461542</v>
      </c>
      <c r="H67" t="s">
        <v>89</v>
      </c>
      <c r="I67" t="s">
        <v>95</v>
      </c>
      <c r="J67">
        <v>0</v>
      </c>
      <c r="K67" t="s">
        <v>647</v>
      </c>
      <c r="L67">
        <v>1980063120</v>
      </c>
      <c r="M67" t="b">
        <v>1</v>
      </c>
      <c r="N67">
        <v>181</v>
      </c>
      <c r="O67" t="b">
        <v>0</v>
      </c>
      <c r="P67">
        <v>31</v>
      </c>
      <c r="Q67">
        <v>0</v>
      </c>
      <c r="R67">
        <v>0</v>
      </c>
      <c r="S67">
        <v>7</v>
      </c>
      <c r="T67">
        <v>6</v>
      </c>
    </row>
    <row r="68" spans="1:20" x14ac:dyDescent="0.35">
      <c r="A68">
        <v>113</v>
      </c>
      <c r="B68" t="s">
        <v>208</v>
      </c>
      <c r="C68" t="s">
        <v>209</v>
      </c>
      <c r="D68">
        <v>8</v>
      </c>
      <c r="E68">
        <v>0</v>
      </c>
      <c r="F68">
        <v>8</v>
      </c>
      <c r="G68">
        <v>0.61538461538461542</v>
      </c>
      <c r="H68" t="s">
        <v>89</v>
      </c>
      <c r="I68" t="s">
        <v>95</v>
      </c>
      <c r="J68">
        <v>8</v>
      </c>
      <c r="K68" t="s">
        <v>647</v>
      </c>
      <c r="L68">
        <v>1902675306</v>
      </c>
      <c r="M68" t="b">
        <v>1</v>
      </c>
      <c r="N68">
        <v>168</v>
      </c>
      <c r="O68" t="b">
        <v>0</v>
      </c>
      <c r="P68">
        <v>31</v>
      </c>
      <c r="Q68">
        <v>0</v>
      </c>
      <c r="R68">
        <v>0</v>
      </c>
      <c r="S68">
        <v>6</v>
      </c>
      <c r="T68">
        <v>4</v>
      </c>
    </row>
    <row r="69" spans="1:20" x14ac:dyDescent="0.35">
      <c r="A69">
        <v>132</v>
      </c>
      <c r="B69" t="s">
        <v>145</v>
      </c>
      <c r="C69" t="s">
        <v>146</v>
      </c>
      <c r="D69">
        <v>8</v>
      </c>
      <c r="E69">
        <v>0</v>
      </c>
      <c r="F69">
        <v>8</v>
      </c>
      <c r="G69">
        <v>0.61538461538461542</v>
      </c>
      <c r="H69" t="s">
        <v>89</v>
      </c>
      <c r="I69" t="s">
        <v>88</v>
      </c>
      <c r="J69">
        <v>13</v>
      </c>
      <c r="K69" t="s">
        <v>648</v>
      </c>
      <c r="L69">
        <v>1885893106</v>
      </c>
      <c r="M69" t="b">
        <v>1</v>
      </c>
      <c r="N69">
        <v>174</v>
      </c>
      <c r="O69" t="b">
        <v>0</v>
      </c>
      <c r="P69">
        <v>106</v>
      </c>
      <c r="Q69">
        <v>0</v>
      </c>
      <c r="R69">
        <v>0</v>
      </c>
      <c r="S69">
        <v>7</v>
      </c>
      <c r="T69">
        <v>6</v>
      </c>
    </row>
    <row r="70" spans="1:20" x14ac:dyDescent="0.35">
      <c r="A70">
        <v>309</v>
      </c>
      <c r="B70" t="s">
        <v>214</v>
      </c>
      <c r="C70" t="s">
        <v>1230</v>
      </c>
      <c r="D70">
        <v>8</v>
      </c>
      <c r="E70">
        <v>0</v>
      </c>
      <c r="F70">
        <v>8</v>
      </c>
      <c r="G70">
        <v>0.61538461538461542</v>
      </c>
      <c r="H70" t="s">
        <v>89</v>
      </c>
      <c r="I70" t="s">
        <v>88</v>
      </c>
      <c r="J70">
        <v>13</v>
      </c>
      <c r="K70" t="s">
        <v>648</v>
      </c>
      <c r="L70">
        <v>1792467280</v>
      </c>
      <c r="M70" t="b">
        <v>0</v>
      </c>
      <c r="N70">
        <v>100</v>
      </c>
      <c r="O70" t="b">
        <v>0</v>
      </c>
      <c r="P70">
        <v>6</v>
      </c>
      <c r="Q70">
        <v>0</v>
      </c>
      <c r="R70">
        <v>0</v>
      </c>
      <c r="S70">
        <v>5</v>
      </c>
      <c r="T70">
        <v>5</v>
      </c>
    </row>
    <row r="71" spans="1:20" x14ac:dyDescent="0.35">
      <c r="A71">
        <v>246</v>
      </c>
      <c r="B71" t="s">
        <v>126</v>
      </c>
      <c r="C71" t="s">
        <v>127</v>
      </c>
      <c r="D71">
        <v>8</v>
      </c>
      <c r="E71">
        <v>0</v>
      </c>
      <c r="F71">
        <v>8</v>
      </c>
      <c r="G71">
        <v>0.61538461538461542</v>
      </c>
      <c r="H71" t="s">
        <v>87</v>
      </c>
      <c r="I71" t="s">
        <v>88</v>
      </c>
      <c r="J71">
        <v>7</v>
      </c>
      <c r="K71" t="s">
        <v>648</v>
      </c>
      <c r="L71">
        <v>1718103410</v>
      </c>
      <c r="M71" t="b">
        <v>1</v>
      </c>
      <c r="N71">
        <v>172</v>
      </c>
      <c r="O71" t="b">
        <v>0</v>
      </c>
      <c r="P71">
        <v>31</v>
      </c>
      <c r="Q71">
        <v>0</v>
      </c>
      <c r="R71">
        <v>-1</v>
      </c>
      <c r="S71">
        <v>7</v>
      </c>
      <c r="T71">
        <v>5</v>
      </c>
    </row>
    <row r="72" spans="1:20" x14ac:dyDescent="0.35">
      <c r="A72">
        <v>119</v>
      </c>
      <c r="B72" t="s">
        <v>180</v>
      </c>
      <c r="C72" t="s">
        <v>157</v>
      </c>
      <c r="D72">
        <v>8</v>
      </c>
      <c r="E72">
        <v>0</v>
      </c>
      <c r="F72">
        <v>8</v>
      </c>
      <c r="G72">
        <v>0.61538461538461542</v>
      </c>
      <c r="H72" t="s">
        <v>89</v>
      </c>
      <c r="I72" t="s">
        <v>95</v>
      </c>
      <c r="J72">
        <v>8</v>
      </c>
      <c r="K72" t="s">
        <v>647</v>
      </c>
      <c r="L72">
        <v>1616274121</v>
      </c>
      <c r="M72" t="b">
        <v>1</v>
      </c>
      <c r="N72">
        <v>186</v>
      </c>
      <c r="O72" t="b">
        <v>0</v>
      </c>
      <c r="P72">
        <v>106</v>
      </c>
      <c r="Q72">
        <v>0</v>
      </c>
      <c r="R72">
        <v>0</v>
      </c>
      <c r="S72">
        <v>5</v>
      </c>
      <c r="T72">
        <v>5</v>
      </c>
    </row>
    <row r="73" spans="1:20" x14ac:dyDescent="0.35">
      <c r="A73">
        <v>99</v>
      </c>
      <c r="B73" t="s">
        <v>473</v>
      </c>
      <c r="C73" t="s">
        <v>474</v>
      </c>
      <c r="D73">
        <v>8</v>
      </c>
      <c r="E73">
        <v>0</v>
      </c>
      <c r="F73">
        <v>8</v>
      </c>
      <c r="G73">
        <v>0.61538461538461542</v>
      </c>
      <c r="H73" t="s">
        <v>87</v>
      </c>
      <c r="I73" t="s">
        <v>95</v>
      </c>
      <c r="J73">
        <v>1</v>
      </c>
      <c r="K73" t="s">
        <v>647</v>
      </c>
      <c r="L73">
        <v>1577041303</v>
      </c>
      <c r="M73" t="b">
        <v>1</v>
      </c>
      <c r="N73">
        <v>186</v>
      </c>
      <c r="O73" t="b">
        <v>0</v>
      </c>
      <c r="P73">
        <v>106</v>
      </c>
      <c r="Q73">
        <v>0</v>
      </c>
      <c r="R73">
        <v>-1</v>
      </c>
      <c r="S73">
        <v>5</v>
      </c>
      <c r="T73">
        <v>5</v>
      </c>
    </row>
    <row r="74" spans="1:20" x14ac:dyDescent="0.35">
      <c r="A74">
        <v>144</v>
      </c>
      <c r="B74" t="s">
        <v>322</v>
      </c>
      <c r="C74" t="s">
        <v>323</v>
      </c>
      <c r="D74">
        <v>8</v>
      </c>
      <c r="E74">
        <v>0</v>
      </c>
      <c r="F74">
        <v>8</v>
      </c>
      <c r="G74">
        <v>0.61538461538461542</v>
      </c>
      <c r="H74" t="s">
        <v>89</v>
      </c>
      <c r="I74" t="s">
        <v>95</v>
      </c>
      <c r="J74">
        <v>12</v>
      </c>
      <c r="K74" t="s">
        <v>647</v>
      </c>
      <c r="L74">
        <v>1525357433</v>
      </c>
      <c r="M74" t="b">
        <v>1</v>
      </c>
      <c r="N74">
        <v>151</v>
      </c>
      <c r="O74" t="b">
        <v>0</v>
      </c>
      <c r="P74">
        <v>31</v>
      </c>
      <c r="Q74">
        <v>0</v>
      </c>
      <c r="R74">
        <v>0</v>
      </c>
      <c r="S74">
        <v>5</v>
      </c>
      <c r="T74">
        <v>5</v>
      </c>
    </row>
    <row r="75" spans="1:20" x14ac:dyDescent="0.35">
      <c r="A75">
        <v>156</v>
      </c>
      <c r="B75" t="s">
        <v>448</v>
      </c>
      <c r="C75" t="s">
        <v>305</v>
      </c>
      <c r="D75">
        <v>8</v>
      </c>
      <c r="E75">
        <v>0</v>
      </c>
      <c r="F75">
        <v>8</v>
      </c>
      <c r="G75">
        <v>0.61538461538461542</v>
      </c>
      <c r="H75" t="s">
        <v>87</v>
      </c>
      <c r="I75" t="s">
        <v>88</v>
      </c>
      <c r="J75">
        <v>9</v>
      </c>
      <c r="K75" t="s">
        <v>647</v>
      </c>
      <c r="L75">
        <v>1497598010</v>
      </c>
      <c r="M75" t="b">
        <v>1</v>
      </c>
      <c r="N75">
        <v>134</v>
      </c>
      <c r="O75" t="b">
        <v>0</v>
      </c>
      <c r="P75">
        <v>106</v>
      </c>
      <c r="Q75">
        <v>0</v>
      </c>
      <c r="R75">
        <v>0</v>
      </c>
      <c r="S75">
        <v>5</v>
      </c>
      <c r="T75">
        <v>5</v>
      </c>
    </row>
    <row r="76" spans="1:20" x14ac:dyDescent="0.35">
      <c r="A76">
        <v>33</v>
      </c>
      <c r="B76" t="s">
        <v>269</v>
      </c>
      <c r="C76" t="s">
        <v>270</v>
      </c>
      <c r="D76">
        <v>8</v>
      </c>
      <c r="E76">
        <v>0</v>
      </c>
      <c r="F76">
        <v>8</v>
      </c>
      <c r="G76">
        <v>0.61538461538461542</v>
      </c>
      <c r="H76" t="s">
        <v>89</v>
      </c>
      <c r="I76" t="s">
        <v>95</v>
      </c>
      <c r="J76">
        <v>13</v>
      </c>
      <c r="K76" t="s">
        <v>647</v>
      </c>
      <c r="L76">
        <v>1481248914</v>
      </c>
      <c r="M76" t="b">
        <v>1</v>
      </c>
      <c r="N76">
        <v>169</v>
      </c>
      <c r="O76" t="b">
        <v>0</v>
      </c>
      <c r="P76">
        <v>31</v>
      </c>
      <c r="Q76">
        <v>0</v>
      </c>
      <c r="R76">
        <v>-1</v>
      </c>
      <c r="S76">
        <v>5</v>
      </c>
      <c r="T76">
        <v>5</v>
      </c>
    </row>
    <row r="77" spans="1:20" x14ac:dyDescent="0.35">
      <c r="A77">
        <v>189</v>
      </c>
      <c r="B77" t="s">
        <v>659</v>
      </c>
      <c r="C77" t="s">
        <v>141</v>
      </c>
      <c r="D77">
        <v>8</v>
      </c>
      <c r="E77">
        <v>0</v>
      </c>
      <c r="F77">
        <v>8</v>
      </c>
      <c r="G77">
        <v>0.61538461538461542</v>
      </c>
      <c r="H77" t="s">
        <v>89</v>
      </c>
      <c r="I77" t="s">
        <v>88</v>
      </c>
      <c r="J77">
        <v>8</v>
      </c>
      <c r="K77" t="s">
        <v>648</v>
      </c>
      <c r="L77">
        <v>1431186102</v>
      </c>
      <c r="M77" t="b">
        <v>1</v>
      </c>
      <c r="N77">
        <v>169</v>
      </c>
      <c r="O77" t="b">
        <v>0</v>
      </c>
      <c r="P77">
        <v>31</v>
      </c>
      <c r="Q77">
        <v>0</v>
      </c>
      <c r="R77">
        <v>-1</v>
      </c>
      <c r="S77">
        <v>5</v>
      </c>
      <c r="T77">
        <v>5</v>
      </c>
    </row>
    <row r="78" spans="1:20" x14ac:dyDescent="0.35">
      <c r="A78">
        <v>197</v>
      </c>
      <c r="B78" t="s">
        <v>161</v>
      </c>
      <c r="C78" t="s">
        <v>162</v>
      </c>
      <c r="D78">
        <v>8</v>
      </c>
      <c r="E78">
        <v>0</v>
      </c>
      <c r="F78">
        <v>8</v>
      </c>
      <c r="G78">
        <v>0.61538461538461542</v>
      </c>
      <c r="H78" t="s">
        <v>87</v>
      </c>
      <c r="I78" t="s">
        <v>95</v>
      </c>
      <c r="J78">
        <v>14</v>
      </c>
      <c r="K78" t="s">
        <v>648</v>
      </c>
      <c r="L78">
        <v>1395821261</v>
      </c>
      <c r="M78" t="b">
        <v>1</v>
      </c>
      <c r="N78">
        <v>100</v>
      </c>
      <c r="O78" t="b">
        <v>0</v>
      </c>
      <c r="P78">
        <v>31</v>
      </c>
      <c r="Q78">
        <v>0</v>
      </c>
      <c r="R78">
        <v>0</v>
      </c>
      <c r="S78">
        <v>7</v>
      </c>
      <c r="T78">
        <v>5</v>
      </c>
    </row>
    <row r="79" spans="1:20" x14ac:dyDescent="0.35">
      <c r="A79">
        <v>301</v>
      </c>
      <c r="B79" t="s">
        <v>1247</v>
      </c>
      <c r="C79" t="s">
        <v>1248</v>
      </c>
      <c r="D79">
        <v>8</v>
      </c>
      <c r="E79">
        <v>0</v>
      </c>
      <c r="F79">
        <v>8</v>
      </c>
      <c r="G79">
        <v>0.61538461538461542</v>
      </c>
      <c r="H79" t="s">
        <v>87</v>
      </c>
      <c r="I79" t="s">
        <v>88</v>
      </c>
      <c r="J79">
        <v>9</v>
      </c>
      <c r="K79" t="s">
        <v>647</v>
      </c>
      <c r="L79">
        <v>1245116811</v>
      </c>
      <c r="M79" t="b">
        <v>1</v>
      </c>
      <c r="N79">
        <v>156</v>
      </c>
      <c r="O79" t="b">
        <v>0</v>
      </c>
      <c r="P79">
        <v>31</v>
      </c>
      <c r="Q79">
        <v>0</v>
      </c>
      <c r="R79">
        <v>-1</v>
      </c>
      <c r="S79">
        <v>5</v>
      </c>
      <c r="T79">
        <v>5</v>
      </c>
    </row>
    <row r="80" spans="1:20" x14ac:dyDescent="0.35">
      <c r="A80">
        <v>175</v>
      </c>
      <c r="B80" t="s">
        <v>577</v>
      </c>
      <c r="C80" t="s">
        <v>205</v>
      </c>
      <c r="D80">
        <v>8</v>
      </c>
      <c r="E80">
        <v>0</v>
      </c>
      <c r="F80">
        <v>8</v>
      </c>
      <c r="G80">
        <v>0.61538461538461542</v>
      </c>
      <c r="H80" t="s">
        <v>89</v>
      </c>
      <c r="I80" t="s">
        <v>95</v>
      </c>
      <c r="J80">
        <v>12</v>
      </c>
      <c r="K80" t="s">
        <v>647</v>
      </c>
      <c r="L80">
        <v>1118199004</v>
      </c>
      <c r="M80" t="b">
        <v>1</v>
      </c>
      <c r="N80">
        <v>145</v>
      </c>
      <c r="O80" t="b">
        <v>0</v>
      </c>
      <c r="P80">
        <v>106</v>
      </c>
      <c r="Q80">
        <v>0</v>
      </c>
      <c r="R80">
        <v>0</v>
      </c>
      <c r="S80">
        <v>5</v>
      </c>
      <c r="T80">
        <v>5</v>
      </c>
    </row>
    <row r="81" spans="1:20" x14ac:dyDescent="0.35">
      <c r="A81">
        <v>286</v>
      </c>
      <c r="B81" t="s">
        <v>1214</v>
      </c>
      <c r="C81" t="s">
        <v>1215</v>
      </c>
      <c r="D81">
        <v>8</v>
      </c>
      <c r="E81">
        <v>0</v>
      </c>
      <c r="F81">
        <v>8</v>
      </c>
      <c r="G81">
        <v>0.61538461538461542</v>
      </c>
      <c r="H81" t="s">
        <v>89</v>
      </c>
      <c r="I81" t="s">
        <v>88</v>
      </c>
      <c r="J81">
        <v>10</v>
      </c>
      <c r="K81" t="s">
        <v>647</v>
      </c>
      <c r="L81">
        <v>1083214555</v>
      </c>
      <c r="M81" t="b">
        <v>1</v>
      </c>
      <c r="N81">
        <v>176</v>
      </c>
      <c r="O81" t="b">
        <v>0</v>
      </c>
      <c r="P81">
        <v>31</v>
      </c>
      <c r="Q81">
        <v>0</v>
      </c>
      <c r="R81">
        <v>-1</v>
      </c>
      <c r="S81">
        <v>4</v>
      </c>
      <c r="T81">
        <v>4</v>
      </c>
    </row>
    <row r="82" spans="1:20" x14ac:dyDescent="0.35">
      <c r="A82">
        <v>114</v>
      </c>
      <c r="B82" t="s">
        <v>286</v>
      </c>
      <c r="C82" t="s">
        <v>287</v>
      </c>
      <c r="D82">
        <v>8</v>
      </c>
      <c r="E82">
        <v>0</v>
      </c>
      <c r="F82">
        <v>8</v>
      </c>
      <c r="G82">
        <v>0.61538461538461542</v>
      </c>
      <c r="H82" t="s">
        <v>89</v>
      </c>
      <c r="I82" t="s">
        <v>88</v>
      </c>
      <c r="J82">
        <v>10</v>
      </c>
      <c r="K82" t="s">
        <v>647</v>
      </c>
      <c r="L82">
        <v>1065915338</v>
      </c>
      <c r="M82" t="b">
        <v>1</v>
      </c>
      <c r="N82">
        <v>156</v>
      </c>
      <c r="O82" t="b">
        <v>0</v>
      </c>
      <c r="P82">
        <v>31</v>
      </c>
      <c r="Q82">
        <v>0</v>
      </c>
      <c r="R82">
        <v>0</v>
      </c>
      <c r="S82">
        <v>6</v>
      </c>
      <c r="T82">
        <v>5</v>
      </c>
    </row>
    <row r="83" spans="1:20" x14ac:dyDescent="0.35">
      <c r="A83">
        <v>18</v>
      </c>
      <c r="B83" t="s">
        <v>171</v>
      </c>
      <c r="C83" t="s">
        <v>166</v>
      </c>
      <c r="D83">
        <v>8</v>
      </c>
      <c r="E83">
        <v>0</v>
      </c>
      <c r="F83">
        <v>8</v>
      </c>
      <c r="G83">
        <v>0.61538461538461542</v>
      </c>
      <c r="H83" t="s">
        <v>89</v>
      </c>
      <c r="I83" t="s">
        <v>88</v>
      </c>
      <c r="J83">
        <v>14</v>
      </c>
      <c r="K83" t="s">
        <v>647</v>
      </c>
      <c r="L83">
        <v>962667021</v>
      </c>
      <c r="M83" t="b">
        <v>1</v>
      </c>
      <c r="N83">
        <v>169</v>
      </c>
      <c r="O83" t="b">
        <v>0</v>
      </c>
      <c r="P83">
        <v>31</v>
      </c>
      <c r="Q83">
        <v>0</v>
      </c>
      <c r="R83">
        <v>-1</v>
      </c>
      <c r="S83">
        <v>8</v>
      </c>
      <c r="T83">
        <v>6</v>
      </c>
    </row>
    <row r="84" spans="1:20" x14ac:dyDescent="0.35">
      <c r="A84">
        <v>204</v>
      </c>
      <c r="B84" t="s">
        <v>468</v>
      </c>
      <c r="C84" t="s">
        <v>469</v>
      </c>
      <c r="D84">
        <v>8</v>
      </c>
      <c r="E84">
        <v>0</v>
      </c>
      <c r="F84">
        <v>8</v>
      </c>
      <c r="G84">
        <v>0.61538461538461542</v>
      </c>
      <c r="H84" t="s">
        <v>87</v>
      </c>
      <c r="I84" t="s">
        <v>95</v>
      </c>
      <c r="J84">
        <v>9</v>
      </c>
      <c r="K84" t="s">
        <v>648</v>
      </c>
      <c r="L84">
        <v>918936347</v>
      </c>
      <c r="M84" t="b">
        <v>1</v>
      </c>
      <c r="N84">
        <v>142</v>
      </c>
      <c r="O84" t="b">
        <v>0</v>
      </c>
      <c r="P84">
        <v>31</v>
      </c>
      <c r="Q84">
        <v>0</v>
      </c>
      <c r="R84">
        <v>-1</v>
      </c>
      <c r="S84">
        <v>10</v>
      </c>
      <c r="T84">
        <v>7</v>
      </c>
    </row>
    <row r="85" spans="1:20" x14ac:dyDescent="0.35">
      <c r="A85">
        <v>267</v>
      </c>
      <c r="B85" t="s">
        <v>234</v>
      </c>
      <c r="C85" t="s">
        <v>235</v>
      </c>
      <c r="D85">
        <v>8</v>
      </c>
      <c r="E85">
        <v>0</v>
      </c>
      <c r="F85">
        <v>8</v>
      </c>
      <c r="G85">
        <v>0.61538461538461542</v>
      </c>
      <c r="H85" t="s">
        <v>87</v>
      </c>
      <c r="I85" t="s">
        <v>88</v>
      </c>
      <c r="J85">
        <v>16</v>
      </c>
      <c r="K85" t="s">
        <v>649</v>
      </c>
      <c r="L85">
        <v>916296995</v>
      </c>
      <c r="M85" t="b">
        <v>1</v>
      </c>
      <c r="N85">
        <v>153</v>
      </c>
      <c r="O85" t="b">
        <v>0</v>
      </c>
      <c r="P85">
        <v>106</v>
      </c>
      <c r="Q85">
        <v>0</v>
      </c>
      <c r="R85">
        <v>0</v>
      </c>
      <c r="S85">
        <v>8</v>
      </c>
      <c r="T85">
        <v>6</v>
      </c>
    </row>
    <row r="86" spans="1:20" x14ac:dyDescent="0.35">
      <c r="A86">
        <v>104</v>
      </c>
      <c r="B86" t="s">
        <v>282</v>
      </c>
      <c r="C86" t="s">
        <v>283</v>
      </c>
      <c r="D86">
        <v>8</v>
      </c>
      <c r="E86">
        <v>0</v>
      </c>
      <c r="F86">
        <v>8</v>
      </c>
      <c r="G86">
        <v>0.61538461538461542</v>
      </c>
      <c r="H86" t="s">
        <v>89</v>
      </c>
      <c r="I86" t="s">
        <v>95</v>
      </c>
      <c r="J86">
        <v>13</v>
      </c>
      <c r="K86" t="s">
        <v>647</v>
      </c>
      <c r="L86">
        <v>845232437</v>
      </c>
      <c r="M86" t="b">
        <v>1</v>
      </c>
      <c r="N86">
        <v>155</v>
      </c>
      <c r="O86" t="b">
        <v>0</v>
      </c>
      <c r="P86">
        <v>106</v>
      </c>
      <c r="Q86">
        <v>0</v>
      </c>
      <c r="R86">
        <v>0</v>
      </c>
      <c r="S86">
        <v>5</v>
      </c>
      <c r="T86">
        <v>5</v>
      </c>
    </row>
    <row r="87" spans="1:20" x14ac:dyDescent="0.35">
      <c r="A87">
        <v>285</v>
      </c>
      <c r="B87" t="s">
        <v>1212</v>
      </c>
      <c r="C87" t="s">
        <v>1213</v>
      </c>
      <c r="D87">
        <v>8</v>
      </c>
      <c r="E87">
        <v>0</v>
      </c>
      <c r="F87">
        <v>8</v>
      </c>
      <c r="G87">
        <v>0.61538461538461542</v>
      </c>
      <c r="H87" t="s">
        <v>89</v>
      </c>
      <c r="I87" t="s">
        <v>95</v>
      </c>
      <c r="J87">
        <v>2</v>
      </c>
      <c r="K87" t="s">
        <v>648</v>
      </c>
      <c r="L87">
        <v>639730924</v>
      </c>
      <c r="M87" t="b">
        <v>1</v>
      </c>
      <c r="N87">
        <v>160</v>
      </c>
      <c r="O87" t="b">
        <v>0</v>
      </c>
      <c r="P87">
        <v>31</v>
      </c>
      <c r="Q87">
        <v>0</v>
      </c>
      <c r="R87">
        <v>0</v>
      </c>
      <c r="S87">
        <v>7</v>
      </c>
      <c r="T87">
        <v>6</v>
      </c>
    </row>
    <row r="88" spans="1:20" x14ac:dyDescent="0.35">
      <c r="A88">
        <v>165</v>
      </c>
      <c r="B88" t="s">
        <v>470</v>
      </c>
      <c r="C88" t="s">
        <v>168</v>
      </c>
      <c r="D88">
        <v>8</v>
      </c>
      <c r="E88">
        <v>0</v>
      </c>
      <c r="F88">
        <v>8</v>
      </c>
      <c r="G88">
        <v>0.61538461538461542</v>
      </c>
      <c r="H88" t="s">
        <v>89</v>
      </c>
      <c r="I88" t="s">
        <v>95</v>
      </c>
      <c r="J88">
        <v>9</v>
      </c>
      <c r="K88" t="s">
        <v>647</v>
      </c>
      <c r="L88">
        <v>636555604</v>
      </c>
      <c r="M88" t="b">
        <v>1</v>
      </c>
      <c r="N88">
        <v>157</v>
      </c>
      <c r="O88" t="b">
        <v>0</v>
      </c>
      <c r="P88">
        <v>31</v>
      </c>
      <c r="Q88">
        <v>0</v>
      </c>
      <c r="R88">
        <v>0</v>
      </c>
      <c r="S88">
        <v>5</v>
      </c>
      <c r="T88">
        <v>5</v>
      </c>
    </row>
    <row r="89" spans="1:20" x14ac:dyDescent="0.35">
      <c r="A89">
        <v>83</v>
      </c>
      <c r="B89" t="s">
        <v>419</v>
      </c>
      <c r="C89" t="s">
        <v>158</v>
      </c>
      <c r="D89">
        <v>8</v>
      </c>
      <c r="E89">
        <v>0</v>
      </c>
      <c r="F89">
        <v>8</v>
      </c>
      <c r="G89">
        <v>0.61538461538461542</v>
      </c>
      <c r="H89" t="s">
        <v>87</v>
      </c>
      <c r="I89" t="s">
        <v>88</v>
      </c>
      <c r="J89">
        <v>8</v>
      </c>
      <c r="K89" t="s">
        <v>647</v>
      </c>
      <c r="L89">
        <v>599501412</v>
      </c>
      <c r="M89" t="b">
        <v>1</v>
      </c>
      <c r="N89">
        <v>187</v>
      </c>
      <c r="O89" t="b">
        <v>0</v>
      </c>
      <c r="P89">
        <v>106</v>
      </c>
      <c r="Q89">
        <v>0</v>
      </c>
      <c r="R89">
        <v>0</v>
      </c>
      <c r="S89">
        <v>6</v>
      </c>
      <c r="T89">
        <v>6</v>
      </c>
    </row>
    <row r="90" spans="1:20" x14ac:dyDescent="0.35">
      <c r="A90">
        <v>57</v>
      </c>
      <c r="B90" t="s">
        <v>230</v>
      </c>
      <c r="C90" t="s">
        <v>294</v>
      </c>
      <c r="D90">
        <v>8</v>
      </c>
      <c r="E90">
        <v>0</v>
      </c>
      <c r="F90">
        <v>8</v>
      </c>
      <c r="G90">
        <v>0.61538461538461542</v>
      </c>
      <c r="H90" t="s">
        <v>89</v>
      </c>
      <c r="I90" t="s">
        <v>95</v>
      </c>
      <c r="J90">
        <v>9</v>
      </c>
      <c r="K90" t="s">
        <v>648</v>
      </c>
      <c r="L90">
        <v>559888774</v>
      </c>
      <c r="M90" t="b">
        <v>1</v>
      </c>
      <c r="N90">
        <v>100</v>
      </c>
      <c r="O90" t="b">
        <v>0</v>
      </c>
      <c r="P90">
        <v>31</v>
      </c>
      <c r="Q90">
        <v>0</v>
      </c>
      <c r="R90">
        <v>-1</v>
      </c>
      <c r="S90">
        <v>7</v>
      </c>
      <c r="T90">
        <v>5</v>
      </c>
    </row>
    <row r="91" spans="1:20" x14ac:dyDescent="0.35">
      <c r="A91">
        <v>188</v>
      </c>
      <c r="B91" t="s">
        <v>140</v>
      </c>
      <c r="C91" t="s">
        <v>141</v>
      </c>
      <c r="D91">
        <v>8</v>
      </c>
      <c r="E91">
        <v>0</v>
      </c>
      <c r="F91">
        <v>8</v>
      </c>
      <c r="G91">
        <v>0.61538461538461542</v>
      </c>
      <c r="H91" t="s">
        <v>89</v>
      </c>
      <c r="I91" t="s">
        <v>88</v>
      </c>
      <c r="J91">
        <v>8</v>
      </c>
      <c r="K91" t="s">
        <v>648</v>
      </c>
      <c r="L91">
        <v>301302354</v>
      </c>
      <c r="M91" t="b">
        <v>1</v>
      </c>
      <c r="N91">
        <v>164</v>
      </c>
      <c r="O91" t="b">
        <v>0</v>
      </c>
      <c r="P91">
        <v>106</v>
      </c>
      <c r="Q91">
        <v>0</v>
      </c>
      <c r="R91">
        <v>-1</v>
      </c>
      <c r="S91">
        <v>7</v>
      </c>
      <c r="T91">
        <v>6</v>
      </c>
    </row>
    <row r="92" spans="1:20" x14ac:dyDescent="0.35">
      <c r="A92">
        <v>149</v>
      </c>
      <c r="B92" t="s">
        <v>339</v>
      </c>
      <c r="C92" t="s">
        <v>201</v>
      </c>
      <c r="D92">
        <v>8</v>
      </c>
      <c r="E92">
        <v>0</v>
      </c>
      <c r="F92">
        <v>8</v>
      </c>
      <c r="G92">
        <v>0.61538461538461542</v>
      </c>
      <c r="H92" t="s">
        <v>89</v>
      </c>
      <c r="I92" t="s">
        <v>95</v>
      </c>
      <c r="J92">
        <v>5</v>
      </c>
      <c r="K92" t="s">
        <v>647</v>
      </c>
      <c r="L92">
        <v>298563757</v>
      </c>
      <c r="M92" t="b">
        <v>1</v>
      </c>
      <c r="N92">
        <v>182</v>
      </c>
      <c r="O92" t="b">
        <v>0</v>
      </c>
      <c r="P92">
        <v>106</v>
      </c>
      <c r="Q92">
        <v>0</v>
      </c>
      <c r="R92">
        <v>0</v>
      </c>
      <c r="S92">
        <v>5</v>
      </c>
      <c r="T92">
        <v>5</v>
      </c>
    </row>
    <row r="93" spans="1:20" x14ac:dyDescent="0.35">
      <c r="A93">
        <v>58</v>
      </c>
      <c r="B93" t="s">
        <v>256</v>
      </c>
      <c r="C93" t="s">
        <v>212</v>
      </c>
      <c r="D93">
        <v>8</v>
      </c>
      <c r="E93">
        <v>0</v>
      </c>
      <c r="F93">
        <v>8</v>
      </c>
      <c r="G93">
        <v>0.61538461538461542</v>
      </c>
      <c r="H93" t="s">
        <v>87</v>
      </c>
      <c r="I93" t="s">
        <v>95</v>
      </c>
      <c r="J93">
        <v>13</v>
      </c>
      <c r="K93" t="s">
        <v>647</v>
      </c>
      <c r="L93">
        <v>290320376</v>
      </c>
      <c r="M93" t="b">
        <v>1</v>
      </c>
      <c r="N93">
        <v>168</v>
      </c>
      <c r="O93" t="b">
        <v>0</v>
      </c>
      <c r="P93">
        <v>31</v>
      </c>
      <c r="Q93">
        <v>0</v>
      </c>
      <c r="R93">
        <v>0</v>
      </c>
      <c r="S93">
        <v>7</v>
      </c>
      <c r="T93">
        <v>6</v>
      </c>
    </row>
    <row r="94" spans="1:20" x14ac:dyDescent="0.35">
      <c r="A94">
        <v>194</v>
      </c>
      <c r="B94" t="s">
        <v>226</v>
      </c>
      <c r="C94" t="s">
        <v>227</v>
      </c>
      <c r="D94">
        <v>8</v>
      </c>
      <c r="E94">
        <v>0</v>
      </c>
      <c r="F94">
        <v>8</v>
      </c>
      <c r="G94">
        <v>0.61538461538461542</v>
      </c>
      <c r="H94" t="s">
        <v>89</v>
      </c>
      <c r="I94" t="s">
        <v>95</v>
      </c>
      <c r="J94">
        <v>7</v>
      </c>
      <c r="K94" t="s">
        <v>648</v>
      </c>
      <c r="L94">
        <v>281425068</v>
      </c>
      <c r="M94" t="b">
        <v>1</v>
      </c>
      <c r="N94">
        <v>174</v>
      </c>
      <c r="O94" t="b">
        <v>0</v>
      </c>
      <c r="P94">
        <v>106</v>
      </c>
      <c r="Q94">
        <v>0</v>
      </c>
      <c r="R94">
        <v>0</v>
      </c>
      <c r="S94">
        <v>6</v>
      </c>
      <c r="T94">
        <v>6</v>
      </c>
    </row>
    <row r="95" spans="1:20" x14ac:dyDescent="0.35">
      <c r="A95">
        <v>297</v>
      </c>
      <c r="B95" t="s">
        <v>322</v>
      </c>
      <c r="C95" t="s">
        <v>1223</v>
      </c>
      <c r="D95">
        <v>8</v>
      </c>
      <c r="E95">
        <v>0</v>
      </c>
      <c r="F95">
        <v>8</v>
      </c>
      <c r="G95">
        <v>0.61538461538461542</v>
      </c>
      <c r="H95" t="s">
        <v>89</v>
      </c>
      <c r="I95" t="s">
        <v>88</v>
      </c>
      <c r="J95">
        <v>16</v>
      </c>
      <c r="K95" t="s">
        <v>648</v>
      </c>
      <c r="L95">
        <v>212687735</v>
      </c>
      <c r="M95" t="b">
        <v>1</v>
      </c>
      <c r="N95">
        <v>187</v>
      </c>
      <c r="O95" t="b">
        <v>0</v>
      </c>
      <c r="P95">
        <v>31</v>
      </c>
      <c r="Q95">
        <v>0</v>
      </c>
      <c r="R95">
        <v>-1</v>
      </c>
      <c r="S95">
        <v>8</v>
      </c>
      <c r="T95">
        <v>6</v>
      </c>
    </row>
    <row r="96" spans="1:20" x14ac:dyDescent="0.35">
      <c r="A96">
        <v>32</v>
      </c>
      <c r="B96" t="s">
        <v>173</v>
      </c>
      <c r="C96" t="s">
        <v>94</v>
      </c>
      <c r="D96">
        <v>8</v>
      </c>
      <c r="E96">
        <v>0</v>
      </c>
      <c r="F96">
        <v>8</v>
      </c>
      <c r="G96">
        <v>0.61538461538461542</v>
      </c>
      <c r="H96" t="s">
        <v>89</v>
      </c>
      <c r="I96" t="s">
        <v>95</v>
      </c>
      <c r="J96">
        <v>7</v>
      </c>
      <c r="K96" t="s">
        <v>648</v>
      </c>
      <c r="L96">
        <v>178198000</v>
      </c>
      <c r="M96" t="b">
        <v>1</v>
      </c>
      <c r="N96">
        <v>167</v>
      </c>
      <c r="O96" t="b">
        <v>0</v>
      </c>
      <c r="P96">
        <v>106</v>
      </c>
      <c r="Q96">
        <v>0</v>
      </c>
      <c r="R96">
        <v>0</v>
      </c>
      <c r="S96">
        <v>6</v>
      </c>
      <c r="T96">
        <v>6</v>
      </c>
    </row>
    <row r="97" spans="1:20" x14ac:dyDescent="0.35">
      <c r="A97">
        <v>9</v>
      </c>
      <c r="B97" t="s">
        <v>550</v>
      </c>
      <c r="C97" t="s">
        <v>551</v>
      </c>
      <c r="D97">
        <v>8</v>
      </c>
      <c r="E97">
        <v>0</v>
      </c>
      <c r="F97">
        <v>8</v>
      </c>
      <c r="G97">
        <v>0.61538461538461542</v>
      </c>
      <c r="H97" t="s">
        <v>89</v>
      </c>
      <c r="I97" t="s">
        <v>95</v>
      </c>
      <c r="J97">
        <v>0</v>
      </c>
      <c r="K97" t="s">
        <v>648</v>
      </c>
      <c r="L97">
        <v>120940631</v>
      </c>
      <c r="M97" t="b">
        <v>1</v>
      </c>
      <c r="N97">
        <v>172</v>
      </c>
      <c r="O97" t="b">
        <v>0</v>
      </c>
      <c r="P97">
        <v>31</v>
      </c>
      <c r="Q97">
        <v>0</v>
      </c>
      <c r="R97">
        <v>0</v>
      </c>
      <c r="S97">
        <v>5</v>
      </c>
      <c r="T97">
        <v>5</v>
      </c>
    </row>
    <row r="98" spans="1:20" x14ac:dyDescent="0.35">
      <c r="A98">
        <v>146</v>
      </c>
      <c r="B98" t="s">
        <v>656</v>
      </c>
      <c r="C98" t="s">
        <v>141</v>
      </c>
      <c r="D98">
        <v>7</v>
      </c>
      <c r="E98">
        <v>0</v>
      </c>
      <c r="F98">
        <v>7</v>
      </c>
      <c r="G98">
        <v>0.53846153846153844</v>
      </c>
      <c r="H98" t="s">
        <v>89</v>
      </c>
      <c r="I98" t="s">
        <v>88</v>
      </c>
      <c r="J98">
        <v>8</v>
      </c>
      <c r="K98" t="s">
        <v>648</v>
      </c>
      <c r="L98">
        <v>2131548227</v>
      </c>
      <c r="M98" t="b">
        <v>1</v>
      </c>
      <c r="N98">
        <v>169</v>
      </c>
      <c r="O98" t="b">
        <v>0</v>
      </c>
      <c r="P98">
        <v>106</v>
      </c>
      <c r="Q98">
        <v>0</v>
      </c>
      <c r="R98">
        <v>-1</v>
      </c>
      <c r="S98">
        <v>6</v>
      </c>
      <c r="T98">
        <v>4</v>
      </c>
    </row>
    <row r="99" spans="1:20" x14ac:dyDescent="0.35">
      <c r="A99">
        <v>59</v>
      </c>
      <c r="B99" t="s">
        <v>142</v>
      </c>
      <c r="C99" t="s">
        <v>193</v>
      </c>
      <c r="D99">
        <v>7</v>
      </c>
      <c r="E99">
        <v>0</v>
      </c>
      <c r="F99">
        <v>7</v>
      </c>
      <c r="G99">
        <v>0.53846153846153844</v>
      </c>
      <c r="H99" t="s">
        <v>87</v>
      </c>
      <c r="I99" t="s">
        <v>95</v>
      </c>
      <c r="J99">
        <v>9</v>
      </c>
      <c r="K99" t="s">
        <v>647</v>
      </c>
      <c r="L99">
        <v>2045867399</v>
      </c>
      <c r="M99" t="b">
        <v>1</v>
      </c>
      <c r="N99">
        <v>180</v>
      </c>
      <c r="O99" t="b">
        <v>0</v>
      </c>
      <c r="P99">
        <v>31</v>
      </c>
      <c r="Q99">
        <v>0</v>
      </c>
      <c r="R99">
        <v>0</v>
      </c>
      <c r="S99">
        <v>5</v>
      </c>
      <c r="T99">
        <v>5</v>
      </c>
    </row>
    <row r="100" spans="1:20" x14ac:dyDescent="0.35">
      <c r="A100">
        <v>307</v>
      </c>
      <c r="B100" t="s">
        <v>465</v>
      </c>
      <c r="C100" t="s">
        <v>461</v>
      </c>
      <c r="D100">
        <v>7</v>
      </c>
      <c r="E100">
        <v>0</v>
      </c>
      <c r="F100">
        <v>7</v>
      </c>
      <c r="G100">
        <v>0.53846153846153844</v>
      </c>
      <c r="H100" t="s">
        <v>89</v>
      </c>
      <c r="I100" t="s">
        <v>95</v>
      </c>
      <c r="J100">
        <v>8</v>
      </c>
      <c r="K100" t="s">
        <v>647</v>
      </c>
      <c r="L100">
        <v>2034003862</v>
      </c>
      <c r="M100" t="b">
        <v>1</v>
      </c>
      <c r="N100">
        <v>146</v>
      </c>
      <c r="O100" t="b">
        <v>0</v>
      </c>
      <c r="P100">
        <v>31</v>
      </c>
      <c r="Q100">
        <v>0</v>
      </c>
      <c r="R100">
        <v>0</v>
      </c>
      <c r="S100">
        <v>6</v>
      </c>
      <c r="T100">
        <v>5</v>
      </c>
    </row>
    <row r="101" spans="1:20" x14ac:dyDescent="0.35">
      <c r="A101">
        <v>290</v>
      </c>
      <c r="B101" t="s">
        <v>1225</v>
      </c>
      <c r="C101" t="s">
        <v>137</v>
      </c>
      <c r="D101">
        <v>7</v>
      </c>
      <c r="E101">
        <v>0</v>
      </c>
      <c r="F101">
        <v>7</v>
      </c>
      <c r="G101">
        <v>0.53846153846153844</v>
      </c>
      <c r="H101" t="s">
        <v>89</v>
      </c>
      <c r="I101" t="s">
        <v>95</v>
      </c>
      <c r="J101">
        <v>8</v>
      </c>
      <c r="K101" t="s">
        <v>647</v>
      </c>
      <c r="L101">
        <v>1979961613</v>
      </c>
      <c r="M101" t="b">
        <v>1</v>
      </c>
      <c r="N101">
        <v>100</v>
      </c>
      <c r="O101" t="b">
        <v>0</v>
      </c>
      <c r="P101">
        <v>31</v>
      </c>
      <c r="Q101">
        <v>0</v>
      </c>
      <c r="R101">
        <v>0</v>
      </c>
      <c r="S101">
        <v>6</v>
      </c>
      <c r="T101">
        <v>4</v>
      </c>
    </row>
    <row r="102" spans="1:20" x14ac:dyDescent="0.35">
      <c r="A102">
        <v>140</v>
      </c>
      <c r="B102" t="s">
        <v>290</v>
      </c>
      <c r="C102" t="s">
        <v>291</v>
      </c>
      <c r="D102">
        <v>7</v>
      </c>
      <c r="E102">
        <v>0</v>
      </c>
      <c r="F102">
        <v>7</v>
      </c>
      <c r="G102">
        <v>0.53846153846153844</v>
      </c>
      <c r="H102" t="s">
        <v>87</v>
      </c>
      <c r="I102" t="s">
        <v>88</v>
      </c>
      <c r="J102">
        <v>9</v>
      </c>
      <c r="K102" t="s">
        <v>647</v>
      </c>
      <c r="L102">
        <v>1911349063</v>
      </c>
      <c r="M102" t="b">
        <v>1</v>
      </c>
      <c r="N102">
        <v>180</v>
      </c>
      <c r="O102" t="b">
        <v>0</v>
      </c>
      <c r="P102">
        <v>106</v>
      </c>
      <c r="Q102">
        <v>0</v>
      </c>
      <c r="R102">
        <v>0</v>
      </c>
      <c r="S102">
        <v>6</v>
      </c>
      <c r="T102">
        <v>5</v>
      </c>
    </row>
    <row r="103" spans="1:20" x14ac:dyDescent="0.35">
      <c r="A103">
        <v>141</v>
      </c>
      <c r="B103" t="s">
        <v>113</v>
      </c>
      <c r="C103" t="s">
        <v>114</v>
      </c>
      <c r="D103">
        <v>7</v>
      </c>
      <c r="E103">
        <v>0</v>
      </c>
      <c r="F103">
        <v>7</v>
      </c>
      <c r="G103">
        <v>0.53846153846153844</v>
      </c>
      <c r="H103" t="s">
        <v>87</v>
      </c>
      <c r="I103" t="s">
        <v>95</v>
      </c>
      <c r="J103">
        <v>13</v>
      </c>
      <c r="K103" t="s">
        <v>647</v>
      </c>
      <c r="L103">
        <v>1849081717</v>
      </c>
      <c r="M103" t="b">
        <v>1</v>
      </c>
      <c r="N103">
        <v>167</v>
      </c>
      <c r="O103" t="b">
        <v>0</v>
      </c>
      <c r="P103">
        <v>106</v>
      </c>
      <c r="Q103">
        <v>0</v>
      </c>
      <c r="R103">
        <v>0</v>
      </c>
      <c r="S103">
        <v>6</v>
      </c>
      <c r="T103">
        <v>5</v>
      </c>
    </row>
    <row r="104" spans="1:20" x14ac:dyDescent="0.35">
      <c r="A104">
        <v>281</v>
      </c>
      <c r="B104" t="s">
        <v>246</v>
      </c>
      <c r="C104" t="s">
        <v>592</v>
      </c>
      <c r="D104">
        <v>7</v>
      </c>
      <c r="E104">
        <v>0</v>
      </c>
      <c r="F104">
        <v>7</v>
      </c>
      <c r="G104">
        <v>0.53846153846153844</v>
      </c>
      <c r="H104" t="s">
        <v>89</v>
      </c>
      <c r="I104" t="s">
        <v>95</v>
      </c>
      <c r="J104">
        <v>7</v>
      </c>
      <c r="K104" t="s">
        <v>648</v>
      </c>
      <c r="L104">
        <v>1824154909</v>
      </c>
      <c r="M104" t="b">
        <v>1</v>
      </c>
      <c r="N104">
        <v>177</v>
      </c>
      <c r="O104" t="b">
        <v>0</v>
      </c>
      <c r="P104">
        <v>106</v>
      </c>
      <c r="Q104">
        <v>0</v>
      </c>
      <c r="R104">
        <v>0</v>
      </c>
      <c r="S104">
        <v>7</v>
      </c>
      <c r="T104">
        <v>6</v>
      </c>
    </row>
    <row r="105" spans="1:20" x14ac:dyDescent="0.35">
      <c r="A105">
        <v>245</v>
      </c>
      <c r="B105" t="s">
        <v>238</v>
      </c>
      <c r="C105" t="s">
        <v>239</v>
      </c>
      <c r="D105">
        <v>7</v>
      </c>
      <c r="E105">
        <v>0</v>
      </c>
      <c r="F105">
        <v>7</v>
      </c>
      <c r="G105">
        <v>0.53846153846153844</v>
      </c>
      <c r="H105" t="s">
        <v>87</v>
      </c>
      <c r="I105" t="s">
        <v>88</v>
      </c>
      <c r="J105">
        <v>9</v>
      </c>
      <c r="K105" t="s">
        <v>648</v>
      </c>
      <c r="L105">
        <v>1780208911</v>
      </c>
      <c r="M105" t="b">
        <v>1</v>
      </c>
      <c r="N105">
        <v>133</v>
      </c>
      <c r="O105" t="b">
        <v>0</v>
      </c>
      <c r="P105">
        <v>106</v>
      </c>
      <c r="Q105">
        <v>0</v>
      </c>
      <c r="R105">
        <v>0</v>
      </c>
      <c r="S105">
        <v>7</v>
      </c>
      <c r="T105">
        <v>6</v>
      </c>
    </row>
    <row r="106" spans="1:20" x14ac:dyDescent="0.35">
      <c r="A106">
        <v>61</v>
      </c>
      <c r="B106" t="s">
        <v>451</v>
      </c>
      <c r="C106" t="s">
        <v>452</v>
      </c>
      <c r="D106">
        <v>7</v>
      </c>
      <c r="E106">
        <v>0</v>
      </c>
      <c r="F106">
        <v>7</v>
      </c>
      <c r="G106">
        <v>0.53846153846153844</v>
      </c>
      <c r="H106" t="s">
        <v>87</v>
      </c>
      <c r="I106" t="s">
        <v>95</v>
      </c>
      <c r="J106">
        <v>16</v>
      </c>
      <c r="K106" t="s">
        <v>648</v>
      </c>
      <c r="L106">
        <v>1774388204</v>
      </c>
      <c r="M106" t="b">
        <v>1</v>
      </c>
      <c r="N106">
        <v>172</v>
      </c>
      <c r="O106" t="b">
        <v>0</v>
      </c>
      <c r="P106">
        <v>106</v>
      </c>
      <c r="Q106">
        <v>0</v>
      </c>
      <c r="R106">
        <v>0</v>
      </c>
      <c r="S106">
        <v>6</v>
      </c>
      <c r="T106">
        <v>6</v>
      </c>
    </row>
    <row r="107" spans="1:20" x14ac:dyDescent="0.35">
      <c r="A107">
        <v>26</v>
      </c>
      <c r="B107" t="s">
        <v>261</v>
      </c>
      <c r="C107" t="s">
        <v>262</v>
      </c>
      <c r="D107">
        <v>7</v>
      </c>
      <c r="E107">
        <v>0</v>
      </c>
      <c r="F107">
        <v>7</v>
      </c>
      <c r="G107">
        <v>0.53846153846153844</v>
      </c>
      <c r="H107" t="s">
        <v>87</v>
      </c>
      <c r="I107" t="s">
        <v>88</v>
      </c>
      <c r="J107">
        <v>10</v>
      </c>
      <c r="K107" t="s">
        <v>647</v>
      </c>
      <c r="L107">
        <v>1753515933</v>
      </c>
      <c r="M107" t="b">
        <v>1</v>
      </c>
      <c r="N107">
        <v>167</v>
      </c>
      <c r="O107" t="b">
        <v>0</v>
      </c>
      <c r="P107">
        <v>31</v>
      </c>
      <c r="Q107">
        <v>0</v>
      </c>
      <c r="R107">
        <v>0</v>
      </c>
      <c r="S107">
        <v>5</v>
      </c>
      <c r="T107">
        <v>5</v>
      </c>
    </row>
    <row r="108" spans="1:20" x14ac:dyDescent="0.35">
      <c r="A108">
        <v>283</v>
      </c>
      <c r="B108" t="s">
        <v>188</v>
      </c>
      <c r="C108" t="s">
        <v>189</v>
      </c>
      <c r="D108">
        <v>7</v>
      </c>
      <c r="E108">
        <v>0</v>
      </c>
      <c r="F108">
        <v>7</v>
      </c>
      <c r="G108">
        <v>0.53846153846153844</v>
      </c>
      <c r="H108" t="s">
        <v>89</v>
      </c>
      <c r="I108" t="s">
        <v>95</v>
      </c>
      <c r="J108">
        <v>14</v>
      </c>
      <c r="K108" t="s">
        <v>648</v>
      </c>
      <c r="L108">
        <v>1682610892</v>
      </c>
      <c r="M108" t="b">
        <v>1</v>
      </c>
      <c r="N108">
        <v>150</v>
      </c>
      <c r="O108" t="b">
        <v>0</v>
      </c>
      <c r="P108">
        <v>106</v>
      </c>
      <c r="Q108">
        <v>0</v>
      </c>
      <c r="R108">
        <v>0</v>
      </c>
      <c r="S108">
        <v>6</v>
      </c>
      <c r="T108">
        <v>5</v>
      </c>
    </row>
    <row r="109" spans="1:20" x14ac:dyDescent="0.35">
      <c r="A109">
        <v>313</v>
      </c>
      <c r="B109" t="s">
        <v>1238</v>
      </c>
      <c r="C109" t="s">
        <v>1239</v>
      </c>
      <c r="D109">
        <v>7</v>
      </c>
      <c r="E109">
        <v>0</v>
      </c>
      <c r="F109">
        <v>7</v>
      </c>
      <c r="G109">
        <v>0.53846153846153844</v>
      </c>
      <c r="H109" t="s">
        <v>87</v>
      </c>
      <c r="I109" t="s">
        <v>95</v>
      </c>
      <c r="J109">
        <v>13</v>
      </c>
      <c r="K109" t="s">
        <v>649</v>
      </c>
      <c r="L109">
        <v>1677999162</v>
      </c>
      <c r="M109" t="b">
        <v>1</v>
      </c>
      <c r="N109">
        <v>178</v>
      </c>
      <c r="O109" t="b">
        <v>0</v>
      </c>
      <c r="P109">
        <v>31</v>
      </c>
      <c r="Q109">
        <v>0</v>
      </c>
      <c r="R109">
        <v>0</v>
      </c>
      <c r="S109">
        <v>6</v>
      </c>
      <c r="T109">
        <v>5</v>
      </c>
    </row>
    <row r="110" spans="1:20" x14ac:dyDescent="0.35">
      <c r="A110">
        <v>305</v>
      </c>
      <c r="B110" t="s">
        <v>1236</v>
      </c>
      <c r="C110" t="s">
        <v>137</v>
      </c>
      <c r="D110">
        <v>7</v>
      </c>
      <c r="E110">
        <v>0</v>
      </c>
      <c r="F110">
        <v>7</v>
      </c>
      <c r="G110">
        <v>0.53846153846153844</v>
      </c>
      <c r="H110" t="s">
        <v>87</v>
      </c>
      <c r="I110" t="s">
        <v>88</v>
      </c>
      <c r="J110">
        <v>9</v>
      </c>
      <c r="K110" t="s">
        <v>647</v>
      </c>
      <c r="L110">
        <v>1673413797</v>
      </c>
      <c r="M110" t="b">
        <v>1</v>
      </c>
      <c r="N110">
        <v>16</v>
      </c>
      <c r="O110" t="b">
        <v>0</v>
      </c>
      <c r="P110">
        <v>154</v>
      </c>
      <c r="Q110">
        <v>0</v>
      </c>
      <c r="R110">
        <v>-1</v>
      </c>
      <c r="S110">
        <v>6</v>
      </c>
      <c r="T110">
        <v>5</v>
      </c>
    </row>
    <row r="111" spans="1:20" x14ac:dyDescent="0.35">
      <c r="A111">
        <v>160</v>
      </c>
      <c r="B111" t="s">
        <v>354</v>
      </c>
      <c r="C111" t="s">
        <v>355</v>
      </c>
      <c r="D111">
        <v>7</v>
      </c>
      <c r="E111">
        <v>0</v>
      </c>
      <c r="F111">
        <v>7</v>
      </c>
      <c r="G111">
        <v>0.53846153846153844</v>
      </c>
      <c r="H111" t="s">
        <v>89</v>
      </c>
      <c r="I111" t="s">
        <v>95</v>
      </c>
      <c r="J111">
        <v>10</v>
      </c>
      <c r="K111" t="s">
        <v>647</v>
      </c>
      <c r="L111">
        <v>1636944111</v>
      </c>
      <c r="M111" t="b">
        <v>1</v>
      </c>
      <c r="N111">
        <v>161</v>
      </c>
      <c r="O111" t="b">
        <v>0</v>
      </c>
      <c r="P111">
        <v>106</v>
      </c>
      <c r="Q111">
        <v>0</v>
      </c>
      <c r="R111">
        <v>0</v>
      </c>
      <c r="S111">
        <v>6</v>
      </c>
      <c r="T111">
        <v>5</v>
      </c>
    </row>
    <row r="112" spans="1:20" x14ac:dyDescent="0.35">
      <c r="A112">
        <v>268</v>
      </c>
      <c r="B112" t="s">
        <v>192</v>
      </c>
      <c r="C112" t="s">
        <v>193</v>
      </c>
      <c r="D112">
        <v>7</v>
      </c>
      <c r="E112">
        <v>0</v>
      </c>
      <c r="F112">
        <v>7</v>
      </c>
      <c r="G112">
        <v>0.53846153846153844</v>
      </c>
      <c r="H112" t="s">
        <v>89</v>
      </c>
      <c r="I112" t="s">
        <v>95</v>
      </c>
      <c r="J112">
        <v>8</v>
      </c>
      <c r="K112" t="s">
        <v>648</v>
      </c>
      <c r="L112">
        <v>1532835728</v>
      </c>
      <c r="M112" t="b">
        <v>1</v>
      </c>
      <c r="N112">
        <v>121</v>
      </c>
      <c r="O112" t="b">
        <v>0</v>
      </c>
      <c r="P112">
        <v>154</v>
      </c>
      <c r="Q112">
        <v>0</v>
      </c>
      <c r="R112">
        <v>0</v>
      </c>
      <c r="S112">
        <v>5</v>
      </c>
      <c r="T112">
        <v>5</v>
      </c>
    </row>
    <row r="113" spans="1:20" x14ac:dyDescent="0.35">
      <c r="A113">
        <v>247</v>
      </c>
      <c r="B113" t="s">
        <v>464</v>
      </c>
      <c r="C113" t="s">
        <v>197</v>
      </c>
      <c r="D113">
        <v>7</v>
      </c>
      <c r="E113">
        <v>0</v>
      </c>
      <c r="F113">
        <v>7</v>
      </c>
      <c r="G113">
        <v>0.53846153846153844</v>
      </c>
      <c r="H113" t="s">
        <v>87</v>
      </c>
      <c r="I113" t="s">
        <v>88</v>
      </c>
      <c r="J113">
        <v>10</v>
      </c>
      <c r="K113" t="s">
        <v>648</v>
      </c>
      <c r="L113">
        <v>1522676252</v>
      </c>
      <c r="M113" t="b">
        <v>1</v>
      </c>
      <c r="N113">
        <v>73</v>
      </c>
      <c r="O113" t="b">
        <v>0</v>
      </c>
      <c r="P113">
        <v>106</v>
      </c>
      <c r="Q113">
        <v>0</v>
      </c>
      <c r="R113">
        <v>-1</v>
      </c>
      <c r="S113">
        <v>6</v>
      </c>
      <c r="T113">
        <v>6</v>
      </c>
    </row>
    <row r="114" spans="1:20" x14ac:dyDescent="0.35">
      <c r="A114">
        <v>60</v>
      </c>
      <c r="B114" t="s">
        <v>180</v>
      </c>
      <c r="C114" t="s">
        <v>409</v>
      </c>
      <c r="D114">
        <v>7</v>
      </c>
      <c r="E114">
        <v>0</v>
      </c>
      <c r="F114">
        <v>7</v>
      </c>
      <c r="G114">
        <v>0.53846153846153844</v>
      </c>
      <c r="H114" t="s">
        <v>89</v>
      </c>
      <c r="I114" t="s">
        <v>95</v>
      </c>
      <c r="J114">
        <v>11</v>
      </c>
      <c r="K114" t="s">
        <v>648</v>
      </c>
      <c r="L114">
        <v>1395897960</v>
      </c>
      <c r="M114" t="b">
        <v>1</v>
      </c>
      <c r="N114">
        <v>134</v>
      </c>
      <c r="O114" t="b">
        <v>0</v>
      </c>
      <c r="P114">
        <v>31</v>
      </c>
      <c r="Q114">
        <v>0</v>
      </c>
      <c r="R114">
        <v>0</v>
      </c>
      <c r="S114">
        <v>5</v>
      </c>
      <c r="T114">
        <v>4</v>
      </c>
    </row>
    <row r="115" spans="1:20" x14ac:dyDescent="0.35">
      <c r="A115">
        <v>191</v>
      </c>
      <c r="B115" t="s">
        <v>572</v>
      </c>
      <c r="C115" t="s">
        <v>573</v>
      </c>
      <c r="D115">
        <v>7</v>
      </c>
      <c r="E115">
        <v>0</v>
      </c>
      <c r="F115">
        <v>7</v>
      </c>
      <c r="G115">
        <v>0.53846153846153844</v>
      </c>
      <c r="H115" t="s">
        <v>87</v>
      </c>
      <c r="I115" t="s">
        <v>95</v>
      </c>
      <c r="J115">
        <v>4</v>
      </c>
      <c r="K115" t="s">
        <v>648</v>
      </c>
      <c r="L115">
        <v>1365499572</v>
      </c>
      <c r="M115" t="b">
        <v>0</v>
      </c>
      <c r="N115">
        <v>1</v>
      </c>
      <c r="O115" t="b">
        <v>0</v>
      </c>
      <c r="P115">
        <v>106</v>
      </c>
      <c r="Q115">
        <v>0</v>
      </c>
      <c r="R115">
        <v>-1</v>
      </c>
      <c r="S115">
        <v>7</v>
      </c>
      <c r="T115">
        <v>6</v>
      </c>
    </row>
    <row r="116" spans="1:20" x14ac:dyDescent="0.35">
      <c r="A116">
        <v>66</v>
      </c>
      <c r="B116" t="s">
        <v>165</v>
      </c>
      <c r="C116" t="s">
        <v>544</v>
      </c>
      <c r="D116">
        <v>7</v>
      </c>
      <c r="E116">
        <v>0</v>
      </c>
      <c r="F116">
        <v>7</v>
      </c>
      <c r="G116">
        <v>0.53846153846153844</v>
      </c>
      <c r="H116" t="s">
        <v>89</v>
      </c>
      <c r="I116" t="s">
        <v>95</v>
      </c>
      <c r="J116">
        <v>11</v>
      </c>
      <c r="K116" t="s">
        <v>647</v>
      </c>
      <c r="L116">
        <v>1332082116</v>
      </c>
      <c r="M116" t="b">
        <v>1</v>
      </c>
      <c r="N116">
        <v>152</v>
      </c>
      <c r="O116" t="b">
        <v>0</v>
      </c>
      <c r="P116">
        <v>31</v>
      </c>
      <c r="Q116">
        <v>0</v>
      </c>
      <c r="R116">
        <v>0</v>
      </c>
      <c r="S116">
        <v>8</v>
      </c>
      <c r="T116">
        <v>6</v>
      </c>
    </row>
    <row r="117" spans="1:20" x14ac:dyDescent="0.35">
      <c r="A117">
        <v>291</v>
      </c>
      <c r="B117" t="s">
        <v>1216</v>
      </c>
      <c r="C117" t="s">
        <v>1217</v>
      </c>
      <c r="D117">
        <v>7</v>
      </c>
      <c r="E117">
        <v>0</v>
      </c>
      <c r="F117">
        <v>7</v>
      </c>
      <c r="G117">
        <v>0.53846153846153844</v>
      </c>
      <c r="H117" t="s">
        <v>87</v>
      </c>
      <c r="I117" t="s">
        <v>88</v>
      </c>
      <c r="J117">
        <v>5</v>
      </c>
      <c r="K117" t="s">
        <v>647</v>
      </c>
      <c r="L117">
        <v>1290930797</v>
      </c>
      <c r="M117" t="b">
        <v>1</v>
      </c>
      <c r="N117">
        <v>134</v>
      </c>
      <c r="O117" t="b">
        <v>0</v>
      </c>
      <c r="P117">
        <v>31</v>
      </c>
      <c r="Q117">
        <v>0</v>
      </c>
      <c r="R117">
        <v>-1</v>
      </c>
      <c r="S117">
        <v>8</v>
      </c>
      <c r="T117">
        <v>6</v>
      </c>
    </row>
    <row r="118" spans="1:20" x14ac:dyDescent="0.35">
      <c r="A118">
        <v>85</v>
      </c>
      <c r="B118" t="s">
        <v>282</v>
      </c>
      <c r="C118" t="s">
        <v>327</v>
      </c>
      <c r="D118">
        <v>7</v>
      </c>
      <c r="E118">
        <v>0</v>
      </c>
      <c r="F118">
        <v>7</v>
      </c>
      <c r="G118">
        <v>0.53846153846153844</v>
      </c>
      <c r="H118" t="s">
        <v>89</v>
      </c>
      <c r="I118" t="s">
        <v>88</v>
      </c>
      <c r="J118">
        <v>8</v>
      </c>
      <c r="K118" t="s">
        <v>648</v>
      </c>
      <c r="L118">
        <v>1259687970</v>
      </c>
      <c r="M118" t="b">
        <v>1</v>
      </c>
      <c r="N118">
        <v>145</v>
      </c>
      <c r="O118" t="b">
        <v>0</v>
      </c>
      <c r="P118">
        <v>154</v>
      </c>
      <c r="Q118">
        <v>0</v>
      </c>
      <c r="R118">
        <v>-1</v>
      </c>
      <c r="S118">
        <v>5</v>
      </c>
      <c r="T118">
        <v>5</v>
      </c>
    </row>
    <row r="119" spans="1:20" x14ac:dyDescent="0.35">
      <c r="A119">
        <v>46</v>
      </c>
      <c r="B119" t="s">
        <v>598</v>
      </c>
      <c r="C119" t="s">
        <v>420</v>
      </c>
      <c r="D119">
        <v>7</v>
      </c>
      <c r="E119">
        <v>0</v>
      </c>
      <c r="F119">
        <v>7</v>
      </c>
      <c r="G119">
        <v>0.53846153846153844</v>
      </c>
      <c r="H119" t="s">
        <v>87</v>
      </c>
      <c r="I119" t="s">
        <v>88</v>
      </c>
      <c r="J119">
        <v>8</v>
      </c>
      <c r="K119" t="s">
        <v>647</v>
      </c>
      <c r="L119">
        <v>1246969752</v>
      </c>
      <c r="M119" t="b">
        <v>1</v>
      </c>
      <c r="N119">
        <v>169</v>
      </c>
      <c r="O119" t="b">
        <v>0</v>
      </c>
      <c r="P119">
        <v>154</v>
      </c>
      <c r="Q119">
        <v>0</v>
      </c>
      <c r="R119">
        <v>0</v>
      </c>
      <c r="S119">
        <v>5</v>
      </c>
      <c r="T119">
        <v>5</v>
      </c>
    </row>
    <row r="120" spans="1:20" x14ac:dyDescent="0.35">
      <c r="A120">
        <v>310</v>
      </c>
      <c r="B120" t="s">
        <v>589</v>
      </c>
      <c r="C120" t="s">
        <v>1231</v>
      </c>
      <c r="D120">
        <v>7</v>
      </c>
      <c r="E120">
        <v>0</v>
      </c>
      <c r="F120">
        <v>7</v>
      </c>
      <c r="G120">
        <v>0.53846153846153844</v>
      </c>
      <c r="H120" t="s">
        <v>89</v>
      </c>
      <c r="I120" t="s">
        <v>95</v>
      </c>
      <c r="J120">
        <v>9</v>
      </c>
      <c r="K120" t="s">
        <v>647</v>
      </c>
      <c r="L120">
        <v>1228319652</v>
      </c>
      <c r="M120" t="b">
        <v>1</v>
      </c>
      <c r="N120">
        <v>165</v>
      </c>
      <c r="O120" t="b">
        <v>0</v>
      </c>
      <c r="P120">
        <v>106</v>
      </c>
      <c r="Q120">
        <v>0</v>
      </c>
      <c r="R120">
        <v>0</v>
      </c>
      <c r="S120">
        <v>8</v>
      </c>
      <c r="T120">
        <v>7</v>
      </c>
    </row>
    <row r="121" spans="1:20" x14ac:dyDescent="0.35">
      <c r="A121">
        <v>264</v>
      </c>
      <c r="B121" t="s">
        <v>217</v>
      </c>
      <c r="C121" t="s">
        <v>218</v>
      </c>
      <c r="D121">
        <v>7</v>
      </c>
      <c r="E121">
        <v>0</v>
      </c>
      <c r="F121">
        <v>7</v>
      </c>
      <c r="G121">
        <v>0.53846153846153844</v>
      </c>
      <c r="H121" t="s">
        <v>89</v>
      </c>
      <c r="I121" t="s">
        <v>88</v>
      </c>
      <c r="J121">
        <v>16</v>
      </c>
      <c r="K121" t="s">
        <v>648</v>
      </c>
      <c r="L121">
        <v>1198997433</v>
      </c>
      <c r="M121" t="b">
        <v>1</v>
      </c>
      <c r="N121">
        <v>110</v>
      </c>
      <c r="O121" t="b">
        <v>0</v>
      </c>
      <c r="P121">
        <v>106</v>
      </c>
      <c r="Q121">
        <v>0</v>
      </c>
      <c r="R121">
        <v>-1</v>
      </c>
      <c r="S121">
        <v>7</v>
      </c>
      <c r="T121">
        <v>6</v>
      </c>
    </row>
    <row r="122" spans="1:20" x14ac:dyDescent="0.35">
      <c r="A122">
        <v>49</v>
      </c>
      <c r="B122" t="s">
        <v>214</v>
      </c>
      <c r="C122" t="s">
        <v>538</v>
      </c>
      <c r="D122">
        <v>7</v>
      </c>
      <c r="E122">
        <v>0</v>
      </c>
      <c r="F122">
        <v>7</v>
      </c>
      <c r="G122">
        <v>0.53846153846153844</v>
      </c>
      <c r="H122" t="s">
        <v>89</v>
      </c>
      <c r="I122" t="s">
        <v>95</v>
      </c>
      <c r="J122">
        <v>16</v>
      </c>
      <c r="K122" t="s">
        <v>647</v>
      </c>
      <c r="L122">
        <v>1070629923</v>
      </c>
      <c r="M122" t="b">
        <v>1</v>
      </c>
      <c r="N122">
        <v>171</v>
      </c>
      <c r="O122" t="b">
        <v>0</v>
      </c>
      <c r="P122">
        <v>106</v>
      </c>
      <c r="Q122">
        <v>0</v>
      </c>
      <c r="R122">
        <v>0</v>
      </c>
      <c r="S122">
        <v>5</v>
      </c>
      <c r="T122">
        <v>5</v>
      </c>
    </row>
    <row r="123" spans="1:20" x14ac:dyDescent="0.35">
      <c r="A123">
        <v>109</v>
      </c>
      <c r="B123" t="s">
        <v>531</v>
      </c>
      <c r="C123" t="s">
        <v>235</v>
      </c>
      <c r="D123">
        <v>7</v>
      </c>
      <c r="E123">
        <v>0</v>
      </c>
      <c r="F123">
        <v>7</v>
      </c>
      <c r="G123">
        <v>0.53846153846153844</v>
      </c>
      <c r="H123" t="s">
        <v>89</v>
      </c>
      <c r="I123" t="s">
        <v>88</v>
      </c>
      <c r="J123">
        <v>7</v>
      </c>
      <c r="K123" t="s">
        <v>647</v>
      </c>
      <c r="L123">
        <v>978961959</v>
      </c>
      <c r="M123" t="b">
        <v>1</v>
      </c>
      <c r="N123">
        <v>152</v>
      </c>
      <c r="O123" t="b">
        <v>0</v>
      </c>
      <c r="P123">
        <v>106</v>
      </c>
      <c r="Q123">
        <v>0</v>
      </c>
      <c r="R123">
        <v>0</v>
      </c>
      <c r="S123">
        <v>7</v>
      </c>
      <c r="T123">
        <v>6</v>
      </c>
    </row>
    <row r="124" spans="1:20" x14ac:dyDescent="0.35">
      <c r="A124">
        <v>108</v>
      </c>
      <c r="B124" t="s">
        <v>273</v>
      </c>
      <c r="C124" t="s">
        <v>197</v>
      </c>
      <c r="D124">
        <v>7</v>
      </c>
      <c r="E124">
        <v>0</v>
      </c>
      <c r="F124">
        <v>7</v>
      </c>
      <c r="G124">
        <v>0.53846153846153844</v>
      </c>
      <c r="H124" t="s">
        <v>89</v>
      </c>
      <c r="I124" t="s">
        <v>88</v>
      </c>
      <c r="J124">
        <v>5</v>
      </c>
      <c r="K124" t="s">
        <v>647</v>
      </c>
      <c r="L124">
        <v>956112779</v>
      </c>
      <c r="M124" t="b">
        <v>1</v>
      </c>
      <c r="N124">
        <v>110</v>
      </c>
      <c r="O124" t="b">
        <v>0</v>
      </c>
      <c r="P124">
        <v>31</v>
      </c>
      <c r="Q124">
        <v>0</v>
      </c>
      <c r="R124">
        <v>0</v>
      </c>
      <c r="S124">
        <v>6</v>
      </c>
      <c r="T124">
        <v>5</v>
      </c>
    </row>
    <row r="125" spans="1:20" x14ac:dyDescent="0.35">
      <c r="A125">
        <v>180</v>
      </c>
      <c r="B125" t="s">
        <v>433</v>
      </c>
      <c r="C125" t="s">
        <v>434</v>
      </c>
      <c r="D125">
        <v>7</v>
      </c>
      <c r="E125">
        <v>0</v>
      </c>
      <c r="F125">
        <v>7</v>
      </c>
      <c r="G125">
        <v>0.53846153846153844</v>
      </c>
      <c r="H125" t="s">
        <v>87</v>
      </c>
      <c r="I125" t="s">
        <v>95</v>
      </c>
      <c r="J125">
        <v>15</v>
      </c>
      <c r="K125" t="s">
        <v>647</v>
      </c>
      <c r="L125">
        <v>904720551</v>
      </c>
      <c r="M125" t="b">
        <v>1</v>
      </c>
      <c r="N125">
        <v>187</v>
      </c>
      <c r="O125" t="b">
        <v>0</v>
      </c>
      <c r="P125">
        <v>154</v>
      </c>
      <c r="Q125">
        <v>0</v>
      </c>
      <c r="R125">
        <v>0</v>
      </c>
      <c r="S125">
        <v>7</v>
      </c>
      <c r="T125">
        <v>7</v>
      </c>
    </row>
    <row r="126" spans="1:20" x14ac:dyDescent="0.35">
      <c r="A126">
        <v>236</v>
      </c>
      <c r="B126" t="s">
        <v>226</v>
      </c>
      <c r="C126" t="s">
        <v>243</v>
      </c>
      <c r="D126">
        <v>7</v>
      </c>
      <c r="E126">
        <v>0</v>
      </c>
      <c r="F126">
        <v>7</v>
      </c>
      <c r="G126">
        <v>0.53846153846153844</v>
      </c>
      <c r="H126" t="s">
        <v>89</v>
      </c>
      <c r="I126" t="s">
        <v>95</v>
      </c>
      <c r="J126">
        <v>13</v>
      </c>
      <c r="K126" t="s">
        <v>648</v>
      </c>
      <c r="L126">
        <v>859116577</v>
      </c>
      <c r="M126" t="b">
        <v>1</v>
      </c>
      <c r="N126">
        <v>151</v>
      </c>
      <c r="O126" t="b">
        <v>0</v>
      </c>
      <c r="P126">
        <v>154</v>
      </c>
      <c r="Q126">
        <v>0</v>
      </c>
      <c r="R126">
        <v>-1</v>
      </c>
      <c r="S126">
        <v>7</v>
      </c>
      <c r="T126">
        <v>5</v>
      </c>
    </row>
    <row r="127" spans="1:20" x14ac:dyDescent="0.35">
      <c r="A127">
        <v>256</v>
      </c>
      <c r="B127" t="s">
        <v>416</v>
      </c>
      <c r="C127" t="s">
        <v>114</v>
      </c>
      <c r="D127">
        <v>7</v>
      </c>
      <c r="E127">
        <v>0</v>
      </c>
      <c r="F127">
        <v>7</v>
      </c>
      <c r="G127">
        <v>0.53846153846153844</v>
      </c>
      <c r="H127" t="s">
        <v>89</v>
      </c>
      <c r="I127" t="s">
        <v>95</v>
      </c>
      <c r="J127">
        <v>14</v>
      </c>
      <c r="K127" t="s">
        <v>647</v>
      </c>
      <c r="L127">
        <v>707465542</v>
      </c>
      <c r="M127" t="b">
        <v>1</v>
      </c>
      <c r="N127">
        <v>166</v>
      </c>
      <c r="O127" t="b">
        <v>0</v>
      </c>
      <c r="P127">
        <v>31</v>
      </c>
      <c r="Q127">
        <v>0</v>
      </c>
      <c r="R127">
        <v>0</v>
      </c>
      <c r="S127">
        <v>8</v>
      </c>
      <c r="T127">
        <v>5</v>
      </c>
    </row>
    <row r="128" spans="1:20" x14ac:dyDescent="0.35">
      <c r="A128">
        <v>75</v>
      </c>
      <c r="B128" t="s">
        <v>246</v>
      </c>
      <c r="C128" t="s">
        <v>247</v>
      </c>
      <c r="D128">
        <v>7</v>
      </c>
      <c r="E128">
        <v>0</v>
      </c>
      <c r="F128">
        <v>7</v>
      </c>
      <c r="G128">
        <v>0.53846153846153844</v>
      </c>
      <c r="H128" t="s">
        <v>89</v>
      </c>
      <c r="I128" t="s">
        <v>95</v>
      </c>
      <c r="J128">
        <v>8</v>
      </c>
      <c r="K128" t="s">
        <v>648</v>
      </c>
      <c r="L128">
        <v>684810057</v>
      </c>
      <c r="M128" t="b">
        <v>1</v>
      </c>
      <c r="N128">
        <v>189</v>
      </c>
      <c r="O128" t="b">
        <v>0</v>
      </c>
      <c r="P128">
        <v>31</v>
      </c>
      <c r="Q128">
        <v>0</v>
      </c>
      <c r="R128">
        <v>0</v>
      </c>
      <c r="S128">
        <v>7</v>
      </c>
      <c r="T128">
        <v>6</v>
      </c>
    </row>
    <row r="129" spans="1:20" x14ac:dyDescent="0.35">
      <c r="A129">
        <v>69</v>
      </c>
      <c r="B129" t="s">
        <v>398</v>
      </c>
      <c r="C129" t="s">
        <v>399</v>
      </c>
      <c r="D129">
        <v>7</v>
      </c>
      <c r="E129">
        <v>0</v>
      </c>
      <c r="F129">
        <v>7</v>
      </c>
      <c r="G129">
        <v>0.53846153846153844</v>
      </c>
      <c r="H129" t="s">
        <v>89</v>
      </c>
      <c r="I129" t="s">
        <v>95</v>
      </c>
      <c r="J129">
        <v>7</v>
      </c>
      <c r="K129" t="s">
        <v>647</v>
      </c>
      <c r="L129">
        <v>580509191</v>
      </c>
      <c r="M129" t="b">
        <v>1</v>
      </c>
      <c r="N129">
        <v>197</v>
      </c>
      <c r="O129" t="b">
        <v>0</v>
      </c>
      <c r="P129">
        <v>31</v>
      </c>
      <c r="Q129">
        <v>0</v>
      </c>
      <c r="R129">
        <v>-1</v>
      </c>
      <c r="S129">
        <v>9</v>
      </c>
      <c r="T129">
        <v>6</v>
      </c>
    </row>
    <row r="130" spans="1:20" x14ac:dyDescent="0.35">
      <c r="A130">
        <v>84</v>
      </c>
      <c r="B130" t="s">
        <v>390</v>
      </c>
      <c r="C130" t="s">
        <v>391</v>
      </c>
      <c r="D130">
        <v>7</v>
      </c>
      <c r="E130">
        <v>0</v>
      </c>
      <c r="F130">
        <v>7</v>
      </c>
      <c r="G130">
        <v>0.53846153846153844</v>
      </c>
      <c r="H130" t="s">
        <v>89</v>
      </c>
      <c r="I130" t="s">
        <v>95</v>
      </c>
      <c r="J130">
        <v>8</v>
      </c>
      <c r="K130" t="s">
        <v>647</v>
      </c>
      <c r="L130">
        <v>569491493</v>
      </c>
      <c r="M130" t="b">
        <v>1</v>
      </c>
      <c r="N130">
        <v>176</v>
      </c>
      <c r="O130" t="b">
        <v>0</v>
      </c>
      <c r="P130">
        <v>106</v>
      </c>
      <c r="Q130">
        <v>0</v>
      </c>
      <c r="R130">
        <v>-1</v>
      </c>
      <c r="S130">
        <v>6</v>
      </c>
      <c r="T130">
        <v>6</v>
      </c>
    </row>
    <row r="131" spans="1:20" x14ac:dyDescent="0.35">
      <c r="A131">
        <v>296</v>
      </c>
      <c r="B131" t="s">
        <v>1219</v>
      </c>
      <c r="C131" t="s">
        <v>1220</v>
      </c>
      <c r="D131">
        <v>7</v>
      </c>
      <c r="E131">
        <v>0</v>
      </c>
      <c r="F131">
        <v>7</v>
      </c>
      <c r="G131">
        <v>0.53846153846153844</v>
      </c>
      <c r="H131" t="s">
        <v>87</v>
      </c>
      <c r="I131" t="s">
        <v>95</v>
      </c>
      <c r="J131">
        <v>11</v>
      </c>
      <c r="K131" t="s">
        <v>647</v>
      </c>
      <c r="L131">
        <v>524883419</v>
      </c>
      <c r="M131" t="b">
        <v>1</v>
      </c>
      <c r="N131">
        <v>16</v>
      </c>
      <c r="O131" t="b">
        <v>0</v>
      </c>
      <c r="P131">
        <v>31</v>
      </c>
      <c r="Q131">
        <v>0</v>
      </c>
      <c r="R131">
        <v>0</v>
      </c>
      <c r="S131">
        <v>5</v>
      </c>
      <c r="T131">
        <v>5</v>
      </c>
    </row>
    <row r="132" spans="1:20" x14ac:dyDescent="0.35">
      <c r="A132">
        <v>223</v>
      </c>
      <c r="B132" t="s">
        <v>339</v>
      </c>
      <c r="C132" t="s">
        <v>205</v>
      </c>
      <c r="D132">
        <v>7</v>
      </c>
      <c r="E132">
        <v>0</v>
      </c>
      <c r="F132">
        <v>7</v>
      </c>
      <c r="G132">
        <v>0.53846153846153844</v>
      </c>
      <c r="H132" t="s">
        <v>89</v>
      </c>
      <c r="I132" t="s">
        <v>95</v>
      </c>
      <c r="J132">
        <v>12</v>
      </c>
      <c r="K132" t="s">
        <v>647</v>
      </c>
      <c r="L132">
        <v>490430301</v>
      </c>
      <c r="M132" t="b">
        <v>1</v>
      </c>
      <c r="N132">
        <v>166</v>
      </c>
      <c r="O132" t="b">
        <v>0</v>
      </c>
      <c r="P132">
        <v>6</v>
      </c>
      <c r="Q132">
        <v>0</v>
      </c>
      <c r="R132">
        <v>0</v>
      </c>
      <c r="S132">
        <v>5</v>
      </c>
      <c r="T132">
        <v>5</v>
      </c>
    </row>
    <row r="133" spans="1:20" x14ac:dyDescent="0.35">
      <c r="A133">
        <v>278</v>
      </c>
      <c r="B133" t="s">
        <v>176</v>
      </c>
      <c r="C133" t="s">
        <v>177</v>
      </c>
      <c r="D133">
        <v>7</v>
      </c>
      <c r="E133">
        <v>0</v>
      </c>
      <c r="F133">
        <v>7</v>
      </c>
      <c r="G133">
        <v>0.53846153846153844</v>
      </c>
      <c r="H133" t="s">
        <v>87</v>
      </c>
      <c r="I133" t="s">
        <v>88</v>
      </c>
      <c r="J133">
        <v>13</v>
      </c>
      <c r="K133" t="s">
        <v>647</v>
      </c>
      <c r="L133">
        <v>365556786</v>
      </c>
      <c r="M133" t="b">
        <v>1</v>
      </c>
      <c r="N133">
        <v>100</v>
      </c>
      <c r="O133" t="b">
        <v>0</v>
      </c>
      <c r="P133">
        <v>106</v>
      </c>
      <c r="Q133">
        <v>0</v>
      </c>
      <c r="R133">
        <v>0</v>
      </c>
      <c r="S133">
        <v>6</v>
      </c>
      <c r="T133">
        <v>5</v>
      </c>
    </row>
    <row r="134" spans="1:20" x14ac:dyDescent="0.35">
      <c r="A134">
        <v>37</v>
      </c>
      <c r="B134" t="s">
        <v>485</v>
      </c>
      <c r="C134" t="s">
        <v>595</v>
      </c>
      <c r="D134">
        <v>7</v>
      </c>
      <c r="E134">
        <v>0</v>
      </c>
      <c r="F134">
        <v>7</v>
      </c>
      <c r="G134">
        <v>0.53846153846153844</v>
      </c>
      <c r="H134" t="s">
        <v>89</v>
      </c>
      <c r="I134" t="s">
        <v>95</v>
      </c>
      <c r="J134">
        <v>11</v>
      </c>
      <c r="K134" t="s">
        <v>649</v>
      </c>
      <c r="L134">
        <v>352269312</v>
      </c>
      <c r="M134" t="b">
        <v>1</v>
      </c>
      <c r="N134">
        <v>165</v>
      </c>
      <c r="O134" t="b">
        <v>0</v>
      </c>
      <c r="P134">
        <v>106</v>
      </c>
      <c r="Q134">
        <v>0</v>
      </c>
      <c r="R134">
        <v>-1</v>
      </c>
      <c r="S134">
        <v>4</v>
      </c>
      <c r="T134">
        <v>4</v>
      </c>
    </row>
    <row r="135" spans="1:20" x14ac:dyDescent="0.35">
      <c r="A135">
        <v>269</v>
      </c>
      <c r="B135" t="s">
        <v>118</v>
      </c>
      <c r="C135" t="s">
        <v>94</v>
      </c>
      <c r="D135">
        <v>7</v>
      </c>
      <c r="E135">
        <v>0</v>
      </c>
      <c r="F135">
        <v>7</v>
      </c>
      <c r="G135">
        <v>0.53846153846153844</v>
      </c>
      <c r="H135" t="s">
        <v>89</v>
      </c>
      <c r="I135" t="s">
        <v>88</v>
      </c>
      <c r="J135">
        <v>11</v>
      </c>
      <c r="K135" t="s">
        <v>648</v>
      </c>
      <c r="L135">
        <v>281569148</v>
      </c>
      <c r="M135" t="b">
        <v>1</v>
      </c>
      <c r="N135">
        <v>154</v>
      </c>
      <c r="O135" t="b">
        <v>0</v>
      </c>
      <c r="P135">
        <v>31</v>
      </c>
      <c r="Q135">
        <v>0</v>
      </c>
      <c r="R135">
        <v>0</v>
      </c>
      <c r="S135">
        <v>6</v>
      </c>
      <c r="T135">
        <v>4</v>
      </c>
    </row>
    <row r="136" spans="1:20" x14ac:dyDescent="0.35">
      <c r="A136">
        <v>242</v>
      </c>
      <c r="B136" t="s">
        <v>152</v>
      </c>
      <c r="C136" t="s">
        <v>153</v>
      </c>
      <c r="D136">
        <v>7</v>
      </c>
      <c r="E136">
        <v>0</v>
      </c>
      <c r="F136">
        <v>7</v>
      </c>
      <c r="G136">
        <v>0.53846153846153844</v>
      </c>
      <c r="H136" t="s">
        <v>87</v>
      </c>
      <c r="I136" t="s">
        <v>88</v>
      </c>
      <c r="J136">
        <v>7</v>
      </c>
      <c r="K136" t="s">
        <v>648</v>
      </c>
      <c r="L136">
        <v>277221793</v>
      </c>
      <c r="M136" t="b">
        <v>0</v>
      </c>
      <c r="N136">
        <v>100</v>
      </c>
      <c r="O136" t="b">
        <v>0</v>
      </c>
      <c r="P136">
        <v>31</v>
      </c>
      <c r="Q136">
        <v>0</v>
      </c>
      <c r="R136">
        <v>0</v>
      </c>
      <c r="S136">
        <v>5</v>
      </c>
      <c r="T136">
        <v>5</v>
      </c>
    </row>
    <row r="137" spans="1:20" x14ac:dyDescent="0.35">
      <c r="A137">
        <v>122</v>
      </c>
      <c r="B137" t="s">
        <v>350</v>
      </c>
      <c r="C137" t="s">
        <v>351</v>
      </c>
      <c r="D137">
        <v>7</v>
      </c>
      <c r="E137">
        <v>0</v>
      </c>
      <c r="F137">
        <v>7</v>
      </c>
      <c r="G137">
        <v>0.53846153846153844</v>
      </c>
      <c r="H137" t="s">
        <v>87</v>
      </c>
      <c r="I137" t="s">
        <v>95</v>
      </c>
      <c r="J137">
        <v>15</v>
      </c>
      <c r="K137" t="s">
        <v>647</v>
      </c>
      <c r="L137">
        <v>72603139</v>
      </c>
      <c r="M137" t="b">
        <v>0</v>
      </c>
      <c r="N137">
        <v>1</v>
      </c>
      <c r="O137" t="b">
        <v>0</v>
      </c>
      <c r="P137">
        <v>31</v>
      </c>
      <c r="Q137">
        <v>0</v>
      </c>
      <c r="R137">
        <v>-1</v>
      </c>
      <c r="S137">
        <v>5</v>
      </c>
      <c r="T137">
        <v>5</v>
      </c>
    </row>
    <row r="138" spans="1:20" x14ac:dyDescent="0.35">
      <c r="A138">
        <v>136</v>
      </c>
      <c r="B138" t="s">
        <v>221</v>
      </c>
      <c r="C138" t="s">
        <v>242</v>
      </c>
      <c r="D138">
        <v>7</v>
      </c>
      <c r="E138">
        <v>0</v>
      </c>
      <c r="F138">
        <v>7</v>
      </c>
      <c r="G138">
        <v>0.53846153846153844</v>
      </c>
      <c r="H138" t="s">
        <v>89</v>
      </c>
      <c r="I138" t="s">
        <v>95</v>
      </c>
      <c r="J138">
        <v>1</v>
      </c>
      <c r="K138" t="s">
        <v>649</v>
      </c>
      <c r="L138">
        <v>4119164</v>
      </c>
      <c r="M138" t="b">
        <v>1</v>
      </c>
      <c r="N138">
        <v>156</v>
      </c>
      <c r="O138" t="b">
        <v>0</v>
      </c>
      <c r="P138">
        <v>106</v>
      </c>
      <c r="Q138">
        <v>0</v>
      </c>
      <c r="R138">
        <v>0</v>
      </c>
      <c r="S138">
        <v>5</v>
      </c>
      <c r="T138">
        <v>5</v>
      </c>
    </row>
    <row r="139" spans="1:20" x14ac:dyDescent="0.35">
      <c r="A139">
        <v>36</v>
      </c>
      <c r="B139" t="s">
        <v>304</v>
      </c>
      <c r="C139" t="s">
        <v>305</v>
      </c>
      <c r="D139">
        <v>6</v>
      </c>
      <c r="E139">
        <v>0</v>
      </c>
      <c r="F139">
        <v>6</v>
      </c>
      <c r="G139">
        <v>0.46153846153846156</v>
      </c>
      <c r="H139" t="s">
        <v>89</v>
      </c>
      <c r="I139" t="s">
        <v>88</v>
      </c>
      <c r="J139">
        <v>11</v>
      </c>
      <c r="K139" t="s">
        <v>648</v>
      </c>
      <c r="L139">
        <v>2082347510</v>
      </c>
      <c r="M139" t="b">
        <v>1</v>
      </c>
      <c r="N139">
        <v>99</v>
      </c>
      <c r="O139" t="b">
        <v>0</v>
      </c>
      <c r="P139">
        <v>106</v>
      </c>
      <c r="Q139">
        <v>0</v>
      </c>
      <c r="R139">
        <v>0</v>
      </c>
      <c r="S139">
        <v>7</v>
      </c>
      <c r="T139">
        <v>7</v>
      </c>
    </row>
    <row r="140" spans="1:20" x14ac:dyDescent="0.35">
      <c r="A140">
        <v>67</v>
      </c>
      <c r="B140" t="s">
        <v>481</v>
      </c>
      <c r="C140" t="s">
        <v>482</v>
      </c>
      <c r="D140">
        <v>6</v>
      </c>
      <c r="E140">
        <v>0</v>
      </c>
      <c r="F140">
        <v>6</v>
      </c>
      <c r="G140">
        <v>0.46153846153846156</v>
      </c>
      <c r="H140" t="s">
        <v>89</v>
      </c>
      <c r="I140" t="s">
        <v>95</v>
      </c>
      <c r="J140">
        <v>11</v>
      </c>
      <c r="K140" t="s">
        <v>647</v>
      </c>
      <c r="L140">
        <v>2006524454</v>
      </c>
      <c r="M140" t="b">
        <v>0</v>
      </c>
      <c r="N140">
        <v>100</v>
      </c>
      <c r="O140" t="b">
        <v>0</v>
      </c>
      <c r="P140">
        <v>106</v>
      </c>
      <c r="Q140">
        <v>0</v>
      </c>
      <c r="R140">
        <v>0</v>
      </c>
      <c r="S140">
        <v>5</v>
      </c>
      <c r="T140">
        <v>5</v>
      </c>
    </row>
    <row r="141" spans="1:20" x14ac:dyDescent="0.35">
      <c r="A141">
        <v>77</v>
      </c>
      <c r="B141" t="s">
        <v>156</v>
      </c>
      <c r="C141" t="s">
        <v>157</v>
      </c>
      <c r="D141">
        <v>6</v>
      </c>
      <c r="E141">
        <v>0</v>
      </c>
      <c r="F141">
        <v>6</v>
      </c>
      <c r="G141">
        <v>0.46153846153846156</v>
      </c>
      <c r="H141" t="s">
        <v>87</v>
      </c>
      <c r="I141" t="s">
        <v>95</v>
      </c>
      <c r="J141">
        <v>8</v>
      </c>
      <c r="K141" t="s">
        <v>649</v>
      </c>
      <c r="L141">
        <v>1972703629</v>
      </c>
      <c r="M141" t="b">
        <v>1</v>
      </c>
      <c r="N141">
        <v>187</v>
      </c>
      <c r="O141" t="b">
        <v>0</v>
      </c>
      <c r="P141">
        <v>154</v>
      </c>
      <c r="Q141">
        <v>0</v>
      </c>
      <c r="R141">
        <v>0</v>
      </c>
      <c r="S141">
        <v>5</v>
      </c>
      <c r="T141">
        <v>5</v>
      </c>
    </row>
    <row r="142" spans="1:20" x14ac:dyDescent="0.35">
      <c r="A142">
        <v>300</v>
      </c>
      <c r="B142" t="s">
        <v>1235</v>
      </c>
      <c r="C142" t="s">
        <v>442</v>
      </c>
      <c r="D142">
        <v>6</v>
      </c>
      <c r="E142">
        <v>0</v>
      </c>
      <c r="F142">
        <v>6</v>
      </c>
      <c r="G142">
        <v>0.46153846153846156</v>
      </c>
      <c r="H142" t="s">
        <v>87</v>
      </c>
      <c r="I142" t="s">
        <v>88</v>
      </c>
      <c r="J142">
        <v>13</v>
      </c>
      <c r="K142" t="s">
        <v>647</v>
      </c>
      <c r="L142">
        <v>1952695653</v>
      </c>
      <c r="M142" t="b">
        <v>1</v>
      </c>
      <c r="N142">
        <v>80</v>
      </c>
      <c r="O142" t="b">
        <v>0</v>
      </c>
      <c r="P142">
        <v>106</v>
      </c>
      <c r="Q142">
        <v>0</v>
      </c>
      <c r="R142">
        <v>0</v>
      </c>
      <c r="S142">
        <v>6</v>
      </c>
      <c r="T142">
        <v>5</v>
      </c>
    </row>
    <row r="143" spans="1:20" x14ac:dyDescent="0.35">
      <c r="A143">
        <v>294</v>
      </c>
      <c r="B143" t="s">
        <v>1234</v>
      </c>
      <c r="C143" t="s">
        <v>592</v>
      </c>
      <c r="D143">
        <v>6</v>
      </c>
      <c r="E143">
        <v>0</v>
      </c>
      <c r="F143">
        <v>6</v>
      </c>
      <c r="G143">
        <v>0.46153846153846156</v>
      </c>
      <c r="H143" t="s">
        <v>87</v>
      </c>
      <c r="I143" t="s">
        <v>95</v>
      </c>
      <c r="J143">
        <v>16</v>
      </c>
      <c r="K143" t="s">
        <v>647</v>
      </c>
      <c r="L143">
        <v>1900514226</v>
      </c>
      <c r="M143" t="b">
        <v>1</v>
      </c>
      <c r="N143">
        <v>100</v>
      </c>
      <c r="O143" t="b">
        <v>0</v>
      </c>
      <c r="P143">
        <v>106</v>
      </c>
      <c r="Q143">
        <v>0</v>
      </c>
      <c r="R143">
        <v>0</v>
      </c>
      <c r="S143">
        <v>6</v>
      </c>
      <c r="T143">
        <v>5</v>
      </c>
    </row>
    <row r="144" spans="1:20" x14ac:dyDescent="0.35">
      <c r="A144">
        <v>312</v>
      </c>
      <c r="B144" t="s">
        <v>290</v>
      </c>
      <c r="C144" t="s">
        <v>1237</v>
      </c>
      <c r="D144">
        <v>6</v>
      </c>
      <c r="E144">
        <v>0</v>
      </c>
      <c r="F144">
        <v>6</v>
      </c>
      <c r="G144">
        <v>0.46153846153846156</v>
      </c>
      <c r="H144" t="s">
        <v>87</v>
      </c>
      <c r="I144" t="s">
        <v>88</v>
      </c>
      <c r="J144">
        <v>13</v>
      </c>
      <c r="K144" t="s">
        <v>649</v>
      </c>
      <c r="L144">
        <v>1899355101</v>
      </c>
      <c r="M144" t="b">
        <v>1</v>
      </c>
      <c r="N144">
        <v>160</v>
      </c>
      <c r="O144" t="b">
        <v>0</v>
      </c>
      <c r="P144">
        <v>31</v>
      </c>
      <c r="Q144">
        <v>0</v>
      </c>
      <c r="R144">
        <v>0</v>
      </c>
      <c r="S144">
        <v>6</v>
      </c>
      <c r="T144">
        <v>5</v>
      </c>
    </row>
    <row r="145" spans="1:20" x14ac:dyDescent="0.35">
      <c r="A145">
        <v>314</v>
      </c>
      <c r="B145" t="s">
        <v>1241</v>
      </c>
      <c r="C145" t="s">
        <v>1242</v>
      </c>
      <c r="D145">
        <v>6</v>
      </c>
      <c r="E145">
        <v>0</v>
      </c>
      <c r="F145">
        <v>6</v>
      </c>
      <c r="G145">
        <v>0.46153846153846156</v>
      </c>
      <c r="H145" t="s">
        <v>89</v>
      </c>
      <c r="I145" t="s">
        <v>88</v>
      </c>
      <c r="J145">
        <v>8</v>
      </c>
      <c r="K145" t="s">
        <v>649</v>
      </c>
      <c r="L145">
        <v>1893474320</v>
      </c>
      <c r="M145" t="b">
        <v>1</v>
      </c>
      <c r="N145">
        <v>131</v>
      </c>
      <c r="O145" t="b">
        <v>0</v>
      </c>
      <c r="P145">
        <v>154</v>
      </c>
      <c r="Q145">
        <v>0</v>
      </c>
      <c r="R145">
        <v>-1</v>
      </c>
      <c r="S145">
        <v>5</v>
      </c>
      <c r="T145">
        <v>5</v>
      </c>
    </row>
    <row r="146" spans="1:20" x14ac:dyDescent="0.35">
      <c r="A146">
        <v>295</v>
      </c>
      <c r="B146" t="s">
        <v>1221</v>
      </c>
      <c r="C146" t="s">
        <v>1222</v>
      </c>
      <c r="D146">
        <v>6</v>
      </c>
      <c r="E146">
        <v>0</v>
      </c>
      <c r="F146">
        <v>6</v>
      </c>
      <c r="G146">
        <v>0.46153846153846156</v>
      </c>
      <c r="H146" t="s">
        <v>89</v>
      </c>
      <c r="I146" t="s">
        <v>95</v>
      </c>
      <c r="J146">
        <v>15</v>
      </c>
      <c r="K146" t="s">
        <v>648</v>
      </c>
      <c r="L146">
        <v>1815600317</v>
      </c>
      <c r="M146" t="b">
        <v>0</v>
      </c>
      <c r="N146">
        <v>100</v>
      </c>
      <c r="O146" t="b">
        <v>0</v>
      </c>
      <c r="P146">
        <v>106</v>
      </c>
      <c r="Q146">
        <v>0</v>
      </c>
      <c r="R146">
        <v>-1</v>
      </c>
      <c r="S146">
        <v>6</v>
      </c>
      <c r="T146">
        <v>5</v>
      </c>
    </row>
    <row r="147" spans="1:20" x14ac:dyDescent="0.35">
      <c r="A147">
        <v>302</v>
      </c>
      <c r="B147" t="s">
        <v>650</v>
      </c>
      <c r="C147" t="s">
        <v>1227</v>
      </c>
      <c r="D147">
        <v>6</v>
      </c>
      <c r="E147">
        <v>0</v>
      </c>
      <c r="F147">
        <v>6</v>
      </c>
      <c r="G147">
        <v>0.46153846153846156</v>
      </c>
      <c r="H147" t="s">
        <v>89</v>
      </c>
      <c r="I147" t="s">
        <v>88</v>
      </c>
      <c r="J147">
        <v>8</v>
      </c>
      <c r="K147" t="s">
        <v>647</v>
      </c>
      <c r="L147">
        <v>1782273830</v>
      </c>
      <c r="M147" t="b">
        <v>1</v>
      </c>
      <c r="N147">
        <v>172</v>
      </c>
      <c r="O147" t="b">
        <v>0</v>
      </c>
      <c r="P147">
        <v>106</v>
      </c>
      <c r="Q147">
        <v>0</v>
      </c>
      <c r="R147">
        <v>0</v>
      </c>
      <c r="S147">
        <v>7</v>
      </c>
      <c r="T147">
        <v>5</v>
      </c>
    </row>
    <row r="148" spans="1:20" x14ac:dyDescent="0.35">
      <c r="A148">
        <v>40</v>
      </c>
      <c r="B148" t="s">
        <v>109</v>
      </c>
      <c r="C148" t="s">
        <v>110</v>
      </c>
      <c r="D148">
        <v>6</v>
      </c>
      <c r="E148">
        <v>0</v>
      </c>
      <c r="F148">
        <v>6</v>
      </c>
      <c r="G148">
        <v>0.46153846153846156</v>
      </c>
      <c r="H148" t="s">
        <v>89</v>
      </c>
      <c r="I148" t="s">
        <v>88</v>
      </c>
      <c r="J148">
        <v>15</v>
      </c>
      <c r="K148" t="s">
        <v>647</v>
      </c>
      <c r="L148">
        <v>1692709889</v>
      </c>
      <c r="M148" t="b">
        <v>1</v>
      </c>
      <c r="N148">
        <v>168</v>
      </c>
      <c r="O148" t="b">
        <v>0</v>
      </c>
      <c r="P148">
        <v>31</v>
      </c>
      <c r="Q148">
        <v>0</v>
      </c>
      <c r="R148">
        <v>-1</v>
      </c>
      <c r="S148">
        <v>5</v>
      </c>
      <c r="T148">
        <v>5</v>
      </c>
    </row>
    <row r="149" spans="1:20" x14ac:dyDescent="0.35">
      <c r="A149">
        <v>43</v>
      </c>
      <c r="B149" t="s">
        <v>132</v>
      </c>
      <c r="C149" t="s">
        <v>212</v>
      </c>
      <c r="D149">
        <v>6</v>
      </c>
      <c r="E149">
        <v>0</v>
      </c>
      <c r="F149">
        <v>6</v>
      </c>
      <c r="G149">
        <v>0.46153846153846156</v>
      </c>
      <c r="H149" t="s">
        <v>89</v>
      </c>
      <c r="I149" t="s">
        <v>95</v>
      </c>
      <c r="J149">
        <v>11</v>
      </c>
      <c r="K149" t="s">
        <v>647</v>
      </c>
      <c r="L149">
        <v>1400750662</v>
      </c>
      <c r="M149" t="b">
        <v>1</v>
      </c>
      <c r="N149">
        <v>144</v>
      </c>
      <c r="O149" t="b">
        <v>0</v>
      </c>
      <c r="P149">
        <v>31</v>
      </c>
      <c r="Q149">
        <v>0</v>
      </c>
      <c r="R149">
        <v>0</v>
      </c>
      <c r="S149">
        <v>6</v>
      </c>
      <c r="T149">
        <v>4</v>
      </c>
    </row>
    <row r="150" spans="1:20" x14ac:dyDescent="0.35">
      <c r="A150">
        <v>72</v>
      </c>
      <c r="B150" t="s">
        <v>398</v>
      </c>
      <c r="C150" t="s">
        <v>437</v>
      </c>
      <c r="D150">
        <v>6</v>
      </c>
      <c r="E150">
        <v>0</v>
      </c>
      <c r="F150">
        <v>6</v>
      </c>
      <c r="G150">
        <v>0.46153846153846156</v>
      </c>
      <c r="H150" t="s">
        <v>89</v>
      </c>
      <c r="I150" t="s">
        <v>88</v>
      </c>
      <c r="J150">
        <v>16</v>
      </c>
      <c r="K150" t="s">
        <v>648</v>
      </c>
      <c r="L150">
        <v>1239687983</v>
      </c>
      <c r="M150" t="b">
        <v>1</v>
      </c>
      <c r="N150">
        <v>164</v>
      </c>
      <c r="O150" t="b">
        <v>0</v>
      </c>
      <c r="P150">
        <v>106</v>
      </c>
      <c r="Q150">
        <v>0</v>
      </c>
      <c r="R150">
        <v>0</v>
      </c>
      <c r="S150">
        <v>5</v>
      </c>
      <c r="T150">
        <v>5</v>
      </c>
    </row>
    <row r="151" spans="1:20" x14ac:dyDescent="0.35">
      <c r="A151">
        <v>110</v>
      </c>
      <c r="B151" t="s">
        <v>308</v>
      </c>
      <c r="C151" t="s">
        <v>309</v>
      </c>
      <c r="D151">
        <v>6</v>
      </c>
      <c r="E151">
        <v>0</v>
      </c>
      <c r="F151">
        <v>6</v>
      </c>
      <c r="G151">
        <v>0.46153846153846156</v>
      </c>
      <c r="H151" t="s">
        <v>89</v>
      </c>
      <c r="I151" t="s">
        <v>88</v>
      </c>
      <c r="J151">
        <v>13</v>
      </c>
      <c r="K151" t="s">
        <v>647</v>
      </c>
      <c r="L151">
        <v>980554826</v>
      </c>
      <c r="M151" t="b">
        <v>1</v>
      </c>
      <c r="N151">
        <v>175</v>
      </c>
      <c r="O151" t="b">
        <v>0</v>
      </c>
      <c r="P151">
        <v>154</v>
      </c>
      <c r="Q151">
        <v>0</v>
      </c>
      <c r="R151">
        <v>0</v>
      </c>
      <c r="S151">
        <v>4</v>
      </c>
      <c r="T151">
        <v>4</v>
      </c>
    </row>
    <row r="152" spans="1:20" x14ac:dyDescent="0.35">
      <c r="A152">
        <v>31</v>
      </c>
      <c r="B152" t="s">
        <v>173</v>
      </c>
      <c r="C152" t="s">
        <v>177</v>
      </c>
      <c r="D152">
        <v>6</v>
      </c>
      <c r="E152">
        <v>0</v>
      </c>
      <c r="F152">
        <v>6</v>
      </c>
      <c r="G152">
        <v>0.46153846153846156</v>
      </c>
      <c r="H152" t="s">
        <v>89</v>
      </c>
      <c r="I152" t="s">
        <v>88</v>
      </c>
      <c r="J152">
        <v>13</v>
      </c>
      <c r="K152" t="s">
        <v>647</v>
      </c>
      <c r="L152">
        <v>967708775</v>
      </c>
      <c r="M152" t="b">
        <v>0</v>
      </c>
      <c r="N152">
        <v>1</v>
      </c>
      <c r="O152" t="b">
        <v>0</v>
      </c>
      <c r="P152">
        <v>106</v>
      </c>
      <c r="Q152">
        <v>0</v>
      </c>
      <c r="R152">
        <v>0</v>
      </c>
      <c r="S152">
        <v>6</v>
      </c>
      <c r="T152">
        <v>5</v>
      </c>
    </row>
    <row r="153" spans="1:20" x14ac:dyDescent="0.35">
      <c r="A153">
        <v>96</v>
      </c>
      <c r="B153" t="s">
        <v>297</v>
      </c>
      <c r="C153" t="s">
        <v>298</v>
      </c>
      <c r="D153">
        <v>6</v>
      </c>
      <c r="E153">
        <v>0</v>
      </c>
      <c r="F153">
        <v>6</v>
      </c>
      <c r="G153">
        <v>0.46153846153846156</v>
      </c>
      <c r="H153" t="s">
        <v>87</v>
      </c>
      <c r="I153" t="s">
        <v>88</v>
      </c>
      <c r="J153">
        <v>7</v>
      </c>
      <c r="K153" t="s">
        <v>647</v>
      </c>
      <c r="L153">
        <v>889563547</v>
      </c>
      <c r="M153" t="b">
        <v>1</v>
      </c>
      <c r="N153">
        <v>191</v>
      </c>
      <c r="O153" t="b">
        <v>0</v>
      </c>
      <c r="P153">
        <v>154</v>
      </c>
      <c r="Q153">
        <v>0</v>
      </c>
      <c r="R153">
        <v>0</v>
      </c>
      <c r="S153">
        <v>5</v>
      </c>
      <c r="T153">
        <v>5</v>
      </c>
    </row>
    <row r="154" spans="1:20" x14ac:dyDescent="0.35">
      <c r="A154">
        <v>306</v>
      </c>
      <c r="B154" t="s">
        <v>451</v>
      </c>
      <c r="C154" t="s">
        <v>1228</v>
      </c>
      <c r="D154">
        <v>6</v>
      </c>
      <c r="E154">
        <v>0</v>
      </c>
      <c r="F154">
        <v>6</v>
      </c>
      <c r="G154">
        <v>0.46153846153846156</v>
      </c>
      <c r="H154" t="s">
        <v>87</v>
      </c>
      <c r="I154" t="s">
        <v>88</v>
      </c>
      <c r="J154">
        <v>8</v>
      </c>
      <c r="K154" t="s">
        <v>647</v>
      </c>
      <c r="L154">
        <v>864562585</v>
      </c>
      <c r="M154" t="b">
        <v>1</v>
      </c>
      <c r="N154">
        <v>120</v>
      </c>
      <c r="O154" t="b">
        <v>0</v>
      </c>
      <c r="P154">
        <v>154</v>
      </c>
      <c r="Q154">
        <v>0</v>
      </c>
      <c r="R154">
        <v>0</v>
      </c>
      <c r="S154">
        <v>6</v>
      </c>
      <c r="T154">
        <v>5</v>
      </c>
    </row>
    <row r="155" spans="1:20" x14ac:dyDescent="0.35">
      <c r="A155">
        <v>170</v>
      </c>
      <c r="B155" t="s">
        <v>133</v>
      </c>
      <c r="C155" t="s">
        <v>316</v>
      </c>
      <c r="D155">
        <v>6</v>
      </c>
      <c r="E155">
        <v>0</v>
      </c>
      <c r="F155">
        <v>6</v>
      </c>
      <c r="G155">
        <v>0.46153846153846156</v>
      </c>
      <c r="H155" t="s">
        <v>89</v>
      </c>
      <c r="I155" t="s">
        <v>95</v>
      </c>
      <c r="J155">
        <v>14</v>
      </c>
      <c r="K155" t="s">
        <v>647</v>
      </c>
      <c r="L155">
        <v>805887052</v>
      </c>
      <c r="M155" t="b">
        <v>1</v>
      </c>
      <c r="N155">
        <v>179</v>
      </c>
      <c r="O155" t="b">
        <v>0</v>
      </c>
      <c r="P155">
        <v>6</v>
      </c>
      <c r="Q155">
        <v>0</v>
      </c>
      <c r="R155">
        <v>0</v>
      </c>
      <c r="S155">
        <v>5</v>
      </c>
      <c r="T155">
        <v>5</v>
      </c>
    </row>
    <row r="156" spans="1:20" x14ac:dyDescent="0.35">
      <c r="A156">
        <v>186</v>
      </c>
      <c r="B156" t="s">
        <v>136</v>
      </c>
      <c r="C156" t="s">
        <v>317</v>
      </c>
      <c r="D156">
        <v>6</v>
      </c>
      <c r="E156">
        <v>0</v>
      </c>
      <c r="F156">
        <v>6</v>
      </c>
      <c r="G156">
        <v>0.46153846153846156</v>
      </c>
      <c r="H156" t="s">
        <v>89</v>
      </c>
      <c r="I156" t="s">
        <v>88</v>
      </c>
      <c r="J156">
        <v>15</v>
      </c>
      <c r="K156" t="s">
        <v>647</v>
      </c>
      <c r="L156">
        <v>768543709</v>
      </c>
      <c r="M156" t="b">
        <v>1</v>
      </c>
      <c r="N156">
        <v>153</v>
      </c>
      <c r="O156" t="b">
        <v>0</v>
      </c>
      <c r="P156">
        <v>106</v>
      </c>
      <c r="Q156">
        <v>0</v>
      </c>
      <c r="R156">
        <v>0</v>
      </c>
      <c r="S156">
        <v>6</v>
      </c>
      <c r="T156">
        <v>5</v>
      </c>
    </row>
    <row r="157" spans="1:20" x14ac:dyDescent="0.35">
      <c r="A157">
        <v>133</v>
      </c>
      <c r="B157" t="s">
        <v>386</v>
      </c>
      <c r="C157" t="s">
        <v>387</v>
      </c>
      <c r="D157">
        <v>6</v>
      </c>
      <c r="E157">
        <v>0</v>
      </c>
      <c r="F157">
        <v>6</v>
      </c>
      <c r="G157">
        <v>0.46153846153846156</v>
      </c>
      <c r="H157" t="s">
        <v>89</v>
      </c>
      <c r="I157" t="s">
        <v>95</v>
      </c>
      <c r="J157">
        <v>9</v>
      </c>
      <c r="K157" t="s">
        <v>647</v>
      </c>
      <c r="L157">
        <v>761464306</v>
      </c>
      <c r="M157" t="b">
        <v>1</v>
      </c>
      <c r="N157">
        <v>155</v>
      </c>
      <c r="O157" t="b">
        <v>0</v>
      </c>
      <c r="P157">
        <v>154</v>
      </c>
      <c r="Q157">
        <v>0</v>
      </c>
      <c r="R157">
        <v>-1</v>
      </c>
      <c r="S157">
        <v>5</v>
      </c>
      <c r="T157">
        <v>5</v>
      </c>
    </row>
    <row r="158" spans="1:20" x14ac:dyDescent="0.35">
      <c r="A158">
        <v>187</v>
      </c>
      <c r="B158" t="s">
        <v>651</v>
      </c>
      <c r="C158" t="s">
        <v>437</v>
      </c>
      <c r="D158">
        <v>6</v>
      </c>
      <c r="E158">
        <v>0</v>
      </c>
      <c r="F158">
        <v>6</v>
      </c>
      <c r="G158">
        <v>0.46153846153846156</v>
      </c>
      <c r="H158" t="s">
        <v>87</v>
      </c>
      <c r="I158" t="s">
        <v>88</v>
      </c>
      <c r="J158">
        <v>16</v>
      </c>
      <c r="K158" t="s">
        <v>648</v>
      </c>
      <c r="L158">
        <v>612780951</v>
      </c>
      <c r="M158" t="b">
        <v>1</v>
      </c>
      <c r="N158">
        <v>1</v>
      </c>
      <c r="O158" t="b">
        <v>0</v>
      </c>
      <c r="P158">
        <v>154</v>
      </c>
      <c r="Q158">
        <v>0</v>
      </c>
      <c r="R158">
        <v>0</v>
      </c>
      <c r="S158">
        <v>5</v>
      </c>
      <c r="T158">
        <v>5</v>
      </c>
    </row>
    <row r="159" spans="1:20" x14ac:dyDescent="0.35">
      <c r="A159">
        <v>275</v>
      </c>
      <c r="B159" t="s">
        <v>169</v>
      </c>
      <c r="C159" t="s">
        <v>170</v>
      </c>
      <c r="D159">
        <v>6</v>
      </c>
      <c r="E159">
        <v>0</v>
      </c>
      <c r="F159">
        <v>6</v>
      </c>
      <c r="G159">
        <v>0.46153846153846156</v>
      </c>
      <c r="H159" t="s">
        <v>89</v>
      </c>
      <c r="I159" t="s">
        <v>88</v>
      </c>
      <c r="J159">
        <v>11</v>
      </c>
      <c r="K159" t="s">
        <v>647</v>
      </c>
      <c r="L159">
        <v>528461107</v>
      </c>
      <c r="M159" t="b">
        <v>1</v>
      </c>
      <c r="N159">
        <v>160</v>
      </c>
      <c r="O159" t="b">
        <v>0</v>
      </c>
      <c r="P159">
        <v>154</v>
      </c>
      <c r="Q159">
        <v>0</v>
      </c>
      <c r="R159">
        <v>0</v>
      </c>
      <c r="S159">
        <v>5</v>
      </c>
      <c r="T159">
        <v>5</v>
      </c>
    </row>
    <row r="160" spans="1:20" x14ac:dyDescent="0.35">
      <c r="A160">
        <v>200</v>
      </c>
      <c r="B160" t="s">
        <v>493</v>
      </c>
      <c r="C160" t="s">
        <v>162</v>
      </c>
      <c r="D160">
        <v>6</v>
      </c>
      <c r="E160">
        <v>0</v>
      </c>
      <c r="F160">
        <v>6</v>
      </c>
      <c r="G160">
        <v>0.46153846153846156</v>
      </c>
      <c r="H160" t="s">
        <v>89</v>
      </c>
      <c r="I160" t="s">
        <v>95</v>
      </c>
      <c r="J160">
        <v>5</v>
      </c>
      <c r="K160" t="s">
        <v>647</v>
      </c>
      <c r="L160">
        <v>321984372</v>
      </c>
      <c r="M160" t="b">
        <v>1</v>
      </c>
      <c r="N160">
        <v>5</v>
      </c>
      <c r="O160" t="b">
        <v>0</v>
      </c>
      <c r="P160">
        <v>31</v>
      </c>
      <c r="Q160">
        <v>0</v>
      </c>
      <c r="R160">
        <v>0</v>
      </c>
      <c r="S160">
        <v>6</v>
      </c>
      <c r="T160">
        <v>5</v>
      </c>
    </row>
    <row r="161" spans="1:20" x14ac:dyDescent="0.35">
      <c r="A161">
        <v>27</v>
      </c>
      <c r="B161" t="s">
        <v>165</v>
      </c>
      <c r="C161" t="s">
        <v>166</v>
      </c>
      <c r="D161">
        <v>6</v>
      </c>
      <c r="E161">
        <v>0</v>
      </c>
      <c r="F161">
        <v>6</v>
      </c>
      <c r="G161">
        <v>0.46153846153846156</v>
      </c>
      <c r="H161" t="s">
        <v>89</v>
      </c>
      <c r="I161" t="s">
        <v>88</v>
      </c>
      <c r="J161">
        <v>12</v>
      </c>
      <c r="K161" t="s">
        <v>647</v>
      </c>
      <c r="L161">
        <v>246848086</v>
      </c>
      <c r="M161" t="b">
        <v>1</v>
      </c>
      <c r="N161">
        <v>136</v>
      </c>
      <c r="O161" t="b">
        <v>0</v>
      </c>
      <c r="P161">
        <v>31</v>
      </c>
      <c r="Q161">
        <v>0</v>
      </c>
      <c r="R161">
        <v>-1</v>
      </c>
      <c r="S161">
        <v>5</v>
      </c>
      <c r="T161">
        <v>4</v>
      </c>
    </row>
    <row r="162" spans="1:20" x14ac:dyDescent="0.35">
      <c r="A162">
        <v>276</v>
      </c>
      <c r="B162" t="s">
        <v>525</v>
      </c>
      <c r="C162" t="s">
        <v>526</v>
      </c>
      <c r="D162">
        <v>6</v>
      </c>
      <c r="E162">
        <v>0</v>
      </c>
      <c r="F162">
        <v>6</v>
      </c>
      <c r="G162">
        <v>0.46153846153846156</v>
      </c>
      <c r="H162" t="s">
        <v>89</v>
      </c>
      <c r="I162" t="s">
        <v>88</v>
      </c>
      <c r="J162">
        <v>13</v>
      </c>
      <c r="K162" t="s">
        <v>647</v>
      </c>
      <c r="L162">
        <v>107116974</v>
      </c>
      <c r="M162" t="b">
        <v>1</v>
      </c>
      <c r="N162">
        <v>180</v>
      </c>
      <c r="O162" t="b">
        <v>0</v>
      </c>
      <c r="P162">
        <v>106</v>
      </c>
      <c r="Q162">
        <v>0</v>
      </c>
      <c r="R162">
        <v>0</v>
      </c>
      <c r="S162">
        <v>5</v>
      </c>
      <c r="T162">
        <v>4</v>
      </c>
    </row>
    <row r="163" spans="1:20" x14ac:dyDescent="0.35">
      <c r="A163">
        <v>218</v>
      </c>
      <c r="B163" t="s">
        <v>376</v>
      </c>
      <c r="C163" t="s">
        <v>377</v>
      </c>
      <c r="D163">
        <v>5</v>
      </c>
      <c r="E163">
        <v>0</v>
      </c>
      <c r="F163">
        <v>5</v>
      </c>
      <c r="G163">
        <v>0.38461538461538464</v>
      </c>
      <c r="H163" t="s">
        <v>87</v>
      </c>
      <c r="I163" t="s">
        <v>88</v>
      </c>
      <c r="J163">
        <v>13</v>
      </c>
      <c r="K163" t="s">
        <v>648</v>
      </c>
      <c r="L163">
        <v>2110764930</v>
      </c>
      <c r="M163" t="b">
        <v>1</v>
      </c>
      <c r="N163">
        <v>15</v>
      </c>
      <c r="O163" t="b">
        <v>0</v>
      </c>
      <c r="P163">
        <v>154</v>
      </c>
      <c r="Q163">
        <v>0</v>
      </c>
      <c r="R163">
        <v>0</v>
      </c>
      <c r="S163">
        <v>4</v>
      </c>
      <c r="T163">
        <v>4</v>
      </c>
    </row>
    <row r="164" spans="1:20" x14ac:dyDescent="0.35">
      <c r="A164">
        <v>190</v>
      </c>
      <c r="B164" t="s">
        <v>660</v>
      </c>
      <c r="C164" t="s">
        <v>661</v>
      </c>
      <c r="D164">
        <v>5</v>
      </c>
      <c r="E164">
        <v>0</v>
      </c>
      <c r="F164">
        <v>5</v>
      </c>
      <c r="G164">
        <v>0.38461538461538464</v>
      </c>
      <c r="H164" t="s">
        <v>89</v>
      </c>
      <c r="I164" t="s">
        <v>88</v>
      </c>
      <c r="J164">
        <v>8</v>
      </c>
      <c r="K164" t="s">
        <v>647</v>
      </c>
      <c r="L164">
        <v>2102205529</v>
      </c>
      <c r="M164" t="b">
        <v>0</v>
      </c>
      <c r="N164">
        <v>1</v>
      </c>
      <c r="O164" t="b">
        <v>0</v>
      </c>
      <c r="P164">
        <v>154</v>
      </c>
      <c r="Q164">
        <v>0</v>
      </c>
      <c r="R164">
        <v>0</v>
      </c>
      <c r="S164">
        <v>5</v>
      </c>
      <c r="T164">
        <v>5</v>
      </c>
    </row>
    <row r="165" spans="1:20" x14ac:dyDescent="0.35">
      <c r="A165">
        <v>257</v>
      </c>
      <c r="B165" t="s">
        <v>564</v>
      </c>
      <c r="C165" t="s">
        <v>301</v>
      </c>
      <c r="D165">
        <v>5</v>
      </c>
      <c r="E165">
        <v>0</v>
      </c>
      <c r="F165">
        <v>5</v>
      </c>
      <c r="G165">
        <v>0.38461538461538464</v>
      </c>
      <c r="H165" t="s">
        <v>89</v>
      </c>
      <c r="I165" t="s">
        <v>95</v>
      </c>
      <c r="J165">
        <v>11</v>
      </c>
      <c r="K165" t="s">
        <v>649</v>
      </c>
      <c r="L165">
        <v>2079385016</v>
      </c>
      <c r="M165" t="b">
        <v>1</v>
      </c>
      <c r="N165">
        <v>154</v>
      </c>
      <c r="O165" t="b">
        <v>0</v>
      </c>
      <c r="P165">
        <v>154</v>
      </c>
      <c r="Q165">
        <v>0</v>
      </c>
      <c r="R165">
        <v>0</v>
      </c>
      <c r="S165">
        <v>5</v>
      </c>
      <c r="T165">
        <v>5</v>
      </c>
    </row>
    <row r="166" spans="1:20" x14ac:dyDescent="0.35">
      <c r="A166">
        <v>320</v>
      </c>
      <c r="B166" t="s">
        <v>1255</v>
      </c>
      <c r="C166" t="s">
        <v>1256</v>
      </c>
      <c r="D166">
        <v>5</v>
      </c>
      <c r="E166">
        <v>0</v>
      </c>
      <c r="F166">
        <v>5</v>
      </c>
      <c r="G166">
        <v>0.38461538461538464</v>
      </c>
      <c r="H166" t="s">
        <v>89</v>
      </c>
      <c r="J166">
        <v>0</v>
      </c>
      <c r="K166" t="s">
        <v>649</v>
      </c>
      <c r="L166">
        <v>2066567573</v>
      </c>
      <c r="M166" t="b">
        <v>0</v>
      </c>
      <c r="N166">
        <v>1</v>
      </c>
      <c r="O166" t="b">
        <v>0</v>
      </c>
      <c r="P166">
        <v>154</v>
      </c>
      <c r="Q166">
        <v>0</v>
      </c>
      <c r="R166">
        <v>0</v>
      </c>
      <c r="S166">
        <v>5</v>
      </c>
      <c r="T166">
        <v>5</v>
      </c>
    </row>
    <row r="167" spans="1:20" x14ac:dyDescent="0.35">
      <c r="A167">
        <v>166</v>
      </c>
      <c r="B167" t="s">
        <v>315</v>
      </c>
      <c r="C167" t="s">
        <v>316</v>
      </c>
      <c r="D167">
        <v>5</v>
      </c>
      <c r="E167">
        <v>0</v>
      </c>
      <c r="F167">
        <v>5</v>
      </c>
      <c r="G167">
        <v>0.38461538461538464</v>
      </c>
      <c r="H167" t="s">
        <v>89</v>
      </c>
      <c r="I167" t="s">
        <v>95</v>
      </c>
      <c r="J167">
        <v>9</v>
      </c>
      <c r="K167" t="s">
        <v>648</v>
      </c>
      <c r="L167">
        <v>1797043375</v>
      </c>
      <c r="M167" t="b">
        <v>0</v>
      </c>
      <c r="N167">
        <v>1</v>
      </c>
      <c r="O167" t="b">
        <v>0</v>
      </c>
      <c r="P167">
        <v>154</v>
      </c>
      <c r="Q167">
        <v>0</v>
      </c>
      <c r="R167">
        <v>0</v>
      </c>
      <c r="S167">
        <v>5</v>
      </c>
      <c r="T167">
        <v>5</v>
      </c>
    </row>
    <row r="168" spans="1:20" x14ac:dyDescent="0.35">
      <c r="A168">
        <v>308</v>
      </c>
      <c r="B168" t="s">
        <v>156</v>
      </c>
      <c r="C168" t="s">
        <v>1229</v>
      </c>
      <c r="D168">
        <v>5</v>
      </c>
      <c r="E168">
        <v>0</v>
      </c>
      <c r="F168">
        <v>5</v>
      </c>
      <c r="G168">
        <v>0.38461538461538464</v>
      </c>
      <c r="H168" t="s">
        <v>87</v>
      </c>
      <c r="I168" t="s">
        <v>88</v>
      </c>
      <c r="J168">
        <v>10</v>
      </c>
      <c r="K168" t="s">
        <v>648</v>
      </c>
      <c r="L168">
        <v>1576390960</v>
      </c>
      <c r="M168" t="b">
        <v>1</v>
      </c>
      <c r="N168">
        <v>100</v>
      </c>
      <c r="O168" t="b">
        <v>0</v>
      </c>
      <c r="P168">
        <v>154</v>
      </c>
      <c r="Q168">
        <v>0</v>
      </c>
      <c r="R168">
        <v>0</v>
      </c>
      <c r="S168">
        <v>7</v>
      </c>
      <c r="T168">
        <v>6</v>
      </c>
    </row>
    <row r="169" spans="1:20" x14ac:dyDescent="0.35">
      <c r="A169">
        <v>185</v>
      </c>
      <c r="B169" t="s">
        <v>359</v>
      </c>
      <c r="C169" t="s">
        <v>298</v>
      </c>
      <c r="D169">
        <v>5</v>
      </c>
      <c r="E169">
        <v>0</v>
      </c>
      <c r="F169">
        <v>5</v>
      </c>
      <c r="G169">
        <v>0.38461538461538464</v>
      </c>
      <c r="H169" t="s">
        <v>89</v>
      </c>
      <c r="I169" t="s">
        <v>88</v>
      </c>
      <c r="J169">
        <v>10</v>
      </c>
      <c r="K169" t="s">
        <v>647</v>
      </c>
      <c r="L169">
        <v>1481879765</v>
      </c>
      <c r="M169" t="b">
        <v>1</v>
      </c>
      <c r="N169">
        <v>178</v>
      </c>
      <c r="O169" t="b">
        <v>0</v>
      </c>
      <c r="P169">
        <v>106</v>
      </c>
      <c r="Q169">
        <v>0</v>
      </c>
      <c r="R169">
        <v>0</v>
      </c>
      <c r="S169">
        <v>5</v>
      </c>
      <c r="T169">
        <v>5</v>
      </c>
    </row>
    <row r="170" spans="1:20" x14ac:dyDescent="0.35">
      <c r="A170">
        <v>62</v>
      </c>
      <c r="B170" t="s">
        <v>200</v>
      </c>
      <c r="C170" t="s">
        <v>201</v>
      </c>
      <c r="D170">
        <v>5</v>
      </c>
      <c r="E170">
        <v>0</v>
      </c>
      <c r="F170">
        <v>5</v>
      </c>
      <c r="G170">
        <v>0.38461538461538464</v>
      </c>
      <c r="H170" t="s">
        <v>87</v>
      </c>
      <c r="I170" t="s">
        <v>95</v>
      </c>
      <c r="J170">
        <v>7</v>
      </c>
      <c r="K170" t="s">
        <v>647</v>
      </c>
      <c r="L170">
        <v>1104014191</v>
      </c>
      <c r="M170" t="b">
        <v>1</v>
      </c>
      <c r="N170">
        <v>133</v>
      </c>
      <c r="O170" t="b">
        <v>0</v>
      </c>
      <c r="P170">
        <v>154</v>
      </c>
      <c r="Q170">
        <v>0</v>
      </c>
      <c r="R170">
        <v>0</v>
      </c>
      <c r="S170">
        <v>5</v>
      </c>
      <c r="T170">
        <v>5</v>
      </c>
    </row>
    <row r="171" spans="1:20" x14ac:dyDescent="0.35">
      <c r="A171">
        <v>174</v>
      </c>
      <c r="B171" t="s">
        <v>133</v>
      </c>
      <c r="C171" t="s">
        <v>301</v>
      </c>
      <c r="D171">
        <v>5</v>
      </c>
      <c r="E171">
        <v>0</v>
      </c>
      <c r="F171">
        <v>5</v>
      </c>
      <c r="G171">
        <v>0.38461538461538464</v>
      </c>
      <c r="H171" t="s">
        <v>89</v>
      </c>
      <c r="I171" t="s">
        <v>95</v>
      </c>
      <c r="J171">
        <v>11</v>
      </c>
      <c r="K171" t="s">
        <v>648</v>
      </c>
      <c r="L171">
        <v>1068682430</v>
      </c>
      <c r="M171" t="b">
        <v>1</v>
      </c>
      <c r="N171">
        <v>165</v>
      </c>
      <c r="O171" t="b">
        <v>0</v>
      </c>
      <c r="P171">
        <v>154</v>
      </c>
      <c r="Q171">
        <v>0</v>
      </c>
      <c r="R171">
        <v>-1</v>
      </c>
      <c r="S171">
        <v>6</v>
      </c>
      <c r="T171">
        <v>6</v>
      </c>
    </row>
    <row r="172" spans="1:20" x14ac:dyDescent="0.35">
      <c r="A172">
        <v>121</v>
      </c>
      <c r="B172" t="s">
        <v>214</v>
      </c>
      <c r="C172" t="s">
        <v>351</v>
      </c>
      <c r="D172">
        <v>5</v>
      </c>
      <c r="E172">
        <v>0</v>
      </c>
      <c r="F172">
        <v>5</v>
      </c>
      <c r="G172">
        <v>0.38461538461538464</v>
      </c>
      <c r="H172" t="s">
        <v>89</v>
      </c>
      <c r="I172" t="s">
        <v>95</v>
      </c>
      <c r="J172">
        <v>15</v>
      </c>
      <c r="K172" t="s">
        <v>647</v>
      </c>
      <c r="L172">
        <v>849397905</v>
      </c>
      <c r="M172" t="b">
        <v>0</v>
      </c>
      <c r="N172">
        <v>1</v>
      </c>
      <c r="O172" t="b">
        <v>0</v>
      </c>
      <c r="P172">
        <v>154</v>
      </c>
      <c r="Q172">
        <v>0</v>
      </c>
      <c r="R172">
        <v>-1</v>
      </c>
      <c r="S172">
        <v>5</v>
      </c>
      <c r="T172">
        <v>5</v>
      </c>
    </row>
    <row r="173" spans="1:20" x14ac:dyDescent="0.35">
      <c r="A173">
        <v>263</v>
      </c>
      <c r="B173" t="s">
        <v>438</v>
      </c>
      <c r="C173" t="s">
        <v>604</v>
      </c>
      <c r="D173">
        <v>5</v>
      </c>
      <c r="E173">
        <v>0</v>
      </c>
      <c r="F173">
        <v>5</v>
      </c>
      <c r="G173">
        <v>0.38461538461538464</v>
      </c>
      <c r="H173" t="s">
        <v>89</v>
      </c>
      <c r="I173" t="s">
        <v>88</v>
      </c>
      <c r="J173">
        <v>15</v>
      </c>
      <c r="K173" t="s">
        <v>648</v>
      </c>
      <c r="L173">
        <v>682823836</v>
      </c>
      <c r="M173" t="b">
        <v>1</v>
      </c>
      <c r="N173">
        <v>34</v>
      </c>
      <c r="O173" t="b">
        <v>0</v>
      </c>
      <c r="P173">
        <v>154</v>
      </c>
      <c r="Q173">
        <v>0</v>
      </c>
      <c r="R173">
        <v>0</v>
      </c>
      <c r="S173">
        <v>5</v>
      </c>
      <c r="T173">
        <v>5</v>
      </c>
    </row>
    <row r="174" spans="1:20" x14ac:dyDescent="0.35">
      <c r="A174">
        <v>152</v>
      </c>
      <c r="B174" t="s">
        <v>149</v>
      </c>
      <c r="C174" t="s">
        <v>312</v>
      </c>
      <c r="D174">
        <v>5</v>
      </c>
      <c r="E174">
        <v>0</v>
      </c>
      <c r="F174">
        <v>5</v>
      </c>
      <c r="G174">
        <v>0.38461538461538464</v>
      </c>
      <c r="H174" t="s">
        <v>89</v>
      </c>
      <c r="I174" t="s">
        <v>88</v>
      </c>
      <c r="J174">
        <v>7</v>
      </c>
      <c r="K174" t="s">
        <v>647</v>
      </c>
      <c r="L174">
        <v>607054795</v>
      </c>
      <c r="M174" t="b">
        <v>1</v>
      </c>
      <c r="N174">
        <v>160</v>
      </c>
      <c r="O174" t="b">
        <v>0</v>
      </c>
      <c r="P174">
        <v>154</v>
      </c>
      <c r="Q174">
        <v>0</v>
      </c>
      <c r="R174">
        <v>0</v>
      </c>
      <c r="S174">
        <v>6</v>
      </c>
      <c r="T174">
        <v>6</v>
      </c>
    </row>
    <row r="175" spans="1:20" x14ac:dyDescent="0.35">
      <c r="A175">
        <v>21</v>
      </c>
      <c r="B175" t="s">
        <v>489</v>
      </c>
      <c r="C175" t="s">
        <v>110</v>
      </c>
      <c r="D175">
        <v>5</v>
      </c>
      <c r="E175">
        <v>0</v>
      </c>
      <c r="F175">
        <v>5</v>
      </c>
      <c r="G175">
        <v>0.38461538461538464</v>
      </c>
      <c r="H175" t="s">
        <v>89</v>
      </c>
      <c r="I175" t="s">
        <v>88</v>
      </c>
      <c r="J175">
        <v>14</v>
      </c>
      <c r="K175" t="s">
        <v>647</v>
      </c>
      <c r="L175">
        <v>404200372</v>
      </c>
      <c r="M175" t="b">
        <v>1</v>
      </c>
      <c r="N175">
        <v>179</v>
      </c>
      <c r="O175" t="b">
        <v>0</v>
      </c>
      <c r="P175">
        <v>154</v>
      </c>
      <c r="Q175">
        <v>0</v>
      </c>
      <c r="R175">
        <v>0</v>
      </c>
      <c r="S175">
        <v>5</v>
      </c>
      <c r="T175">
        <v>5</v>
      </c>
    </row>
    <row r="176" spans="1:20" x14ac:dyDescent="0.35">
      <c r="A176">
        <v>303</v>
      </c>
      <c r="B176" t="s">
        <v>1240</v>
      </c>
      <c r="C176" t="s">
        <v>461</v>
      </c>
      <c r="D176">
        <v>5</v>
      </c>
      <c r="E176">
        <v>0</v>
      </c>
      <c r="F176">
        <v>5</v>
      </c>
      <c r="G176">
        <v>0.38461538461538464</v>
      </c>
      <c r="H176" t="s">
        <v>87</v>
      </c>
      <c r="I176" t="s">
        <v>95</v>
      </c>
      <c r="J176">
        <v>13</v>
      </c>
      <c r="K176" t="s">
        <v>647</v>
      </c>
      <c r="L176">
        <v>320828796</v>
      </c>
      <c r="M176" t="b">
        <v>1</v>
      </c>
      <c r="N176">
        <v>169</v>
      </c>
      <c r="O176" t="b">
        <v>0</v>
      </c>
      <c r="P176">
        <v>106</v>
      </c>
      <c r="Q176">
        <v>0</v>
      </c>
      <c r="R176">
        <v>0</v>
      </c>
      <c r="S176">
        <v>5</v>
      </c>
      <c r="T176">
        <v>5</v>
      </c>
    </row>
    <row r="177" spans="1:20" x14ac:dyDescent="0.35">
      <c r="A177">
        <v>205</v>
      </c>
      <c r="B177" t="s">
        <v>250</v>
      </c>
      <c r="C177" t="s">
        <v>251</v>
      </c>
      <c r="D177">
        <v>5</v>
      </c>
      <c r="E177">
        <v>0</v>
      </c>
      <c r="F177">
        <v>5</v>
      </c>
      <c r="G177">
        <v>0.38461538461538464</v>
      </c>
      <c r="H177" t="s">
        <v>89</v>
      </c>
      <c r="I177" t="s">
        <v>95</v>
      </c>
      <c r="J177">
        <v>8</v>
      </c>
      <c r="K177" t="s">
        <v>647</v>
      </c>
      <c r="L177">
        <v>315626256</v>
      </c>
      <c r="M177" t="b">
        <v>1</v>
      </c>
      <c r="N177">
        <v>157</v>
      </c>
      <c r="O177" t="b">
        <v>0</v>
      </c>
      <c r="P177">
        <v>154</v>
      </c>
      <c r="Q177">
        <v>0</v>
      </c>
      <c r="R177">
        <v>-1</v>
      </c>
      <c r="S177">
        <v>6</v>
      </c>
      <c r="T177">
        <v>5</v>
      </c>
    </row>
    <row r="178" spans="1:20" x14ac:dyDescent="0.35">
      <c r="A178">
        <v>169</v>
      </c>
      <c r="B178" t="s">
        <v>196</v>
      </c>
      <c r="C178" t="s">
        <v>197</v>
      </c>
      <c r="D178">
        <v>5</v>
      </c>
      <c r="E178">
        <v>0</v>
      </c>
      <c r="F178">
        <v>5</v>
      </c>
      <c r="G178">
        <v>0.55555555555555558</v>
      </c>
      <c r="H178" t="s">
        <v>89</v>
      </c>
      <c r="I178" t="s">
        <v>88</v>
      </c>
      <c r="J178">
        <v>15</v>
      </c>
      <c r="K178" t="s">
        <v>648</v>
      </c>
      <c r="L178">
        <v>223187660</v>
      </c>
      <c r="Q178">
        <v>0</v>
      </c>
      <c r="R178">
        <v>0</v>
      </c>
      <c r="S178">
        <v>5</v>
      </c>
      <c r="T178">
        <v>5</v>
      </c>
    </row>
    <row r="179" spans="1:20" x14ac:dyDescent="0.35">
      <c r="A179">
        <v>228</v>
      </c>
      <c r="B179" t="s">
        <v>802</v>
      </c>
      <c r="C179" t="s">
        <v>803</v>
      </c>
      <c r="D179">
        <v>5</v>
      </c>
      <c r="E179">
        <v>0</v>
      </c>
      <c r="F179">
        <v>5</v>
      </c>
      <c r="G179">
        <v>0.38461538461538464</v>
      </c>
      <c r="H179" t="s">
        <v>1</v>
      </c>
      <c r="I179" t="s">
        <v>1</v>
      </c>
      <c r="J179">
        <v>0</v>
      </c>
      <c r="K179" t="s">
        <v>1</v>
      </c>
      <c r="L179">
        <v>121840948</v>
      </c>
      <c r="M179" t="b">
        <v>0</v>
      </c>
      <c r="N179">
        <v>1</v>
      </c>
      <c r="O179" t="b">
        <v>0</v>
      </c>
      <c r="P179">
        <v>154</v>
      </c>
      <c r="Q179">
        <v>0</v>
      </c>
      <c r="R179">
        <v>0</v>
      </c>
      <c r="S179">
        <v>5</v>
      </c>
      <c r="T179">
        <v>5</v>
      </c>
    </row>
    <row r="180" spans="1:20" x14ac:dyDescent="0.35">
      <c r="A180">
        <v>293</v>
      </c>
      <c r="B180" t="s">
        <v>142</v>
      </c>
      <c r="C180" t="s">
        <v>1218</v>
      </c>
      <c r="D180">
        <v>5</v>
      </c>
      <c r="E180">
        <v>0</v>
      </c>
      <c r="F180">
        <v>5</v>
      </c>
      <c r="G180">
        <v>0.38461538461538464</v>
      </c>
      <c r="H180" t="s">
        <v>89</v>
      </c>
      <c r="I180" t="s">
        <v>95</v>
      </c>
      <c r="J180">
        <v>3</v>
      </c>
      <c r="K180" t="s">
        <v>648</v>
      </c>
      <c r="L180">
        <v>46978207</v>
      </c>
      <c r="M180" t="b">
        <v>1</v>
      </c>
      <c r="N180">
        <v>157</v>
      </c>
      <c r="O180" t="b">
        <v>0</v>
      </c>
      <c r="P180">
        <v>106</v>
      </c>
      <c r="Q180">
        <v>0</v>
      </c>
      <c r="R180">
        <v>0</v>
      </c>
      <c r="S180">
        <v>6</v>
      </c>
      <c r="T180">
        <v>5</v>
      </c>
    </row>
    <row r="181" spans="1:20" x14ac:dyDescent="0.35">
      <c r="A181">
        <v>315</v>
      </c>
      <c r="B181" t="s">
        <v>1245</v>
      </c>
      <c r="C181" t="s">
        <v>1246</v>
      </c>
      <c r="D181">
        <v>4</v>
      </c>
      <c r="E181">
        <v>0</v>
      </c>
      <c r="F181">
        <v>4</v>
      </c>
      <c r="G181">
        <v>0.30769230769230771</v>
      </c>
      <c r="H181" t="s">
        <v>87</v>
      </c>
      <c r="I181" t="s">
        <v>88</v>
      </c>
      <c r="J181">
        <v>11</v>
      </c>
      <c r="K181" t="s">
        <v>649</v>
      </c>
      <c r="L181">
        <v>1791719641</v>
      </c>
      <c r="M181" t="b">
        <v>1</v>
      </c>
      <c r="N181">
        <v>123</v>
      </c>
      <c r="O181" t="b">
        <v>0</v>
      </c>
      <c r="P181">
        <v>154</v>
      </c>
      <c r="Q181">
        <v>0</v>
      </c>
      <c r="R181">
        <v>0</v>
      </c>
      <c r="S181">
        <v>5</v>
      </c>
      <c r="T181">
        <v>5</v>
      </c>
    </row>
    <row r="182" spans="1:20" x14ac:dyDescent="0.35">
      <c r="A182">
        <v>81</v>
      </c>
      <c r="B182" t="s">
        <v>265</v>
      </c>
      <c r="C182" t="s">
        <v>266</v>
      </c>
      <c r="D182">
        <v>4</v>
      </c>
      <c r="E182">
        <v>0</v>
      </c>
      <c r="F182">
        <v>4</v>
      </c>
      <c r="G182">
        <v>0.30769230769230771</v>
      </c>
      <c r="H182" t="s">
        <v>87</v>
      </c>
      <c r="I182" t="s">
        <v>88</v>
      </c>
      <c r="J182">
        <v>13</v>
      </c>
      <c r="K182" t="s">
        <v>648</v>
      </c>
      <c r="L182">
        <v>1607896998</v>
      </c>
      <c r="M182" t="b">
        <v>1</v>
      </c>
      <c r="N182">
        <v>176</v>
      </c>
      <c r="O182" t="b">
        <v>0</v>
      </c>
      <c r="P182">
        <v>154</v>
      </c>
      <c r="Q182">
        <v>0</v>
      </c>
      <c r="R182">
        <v>0</v>
      </c>
      <c r="S182">
        <v>5</v>
      </c>
      <c r="T182">
        <v>5</v>
      </c>
    </row>
    <row r="183" spans="1:20" x14ac:dyDescent="0.35">
      <c r="A183">
        <v>151</v>
      </c>
      <c r="B183" t="s">
        <v>423</v>
      </c>
      <c r="C183" t="s">
        <v>424</v>
      </c>
      <c r="D183">
        <v>4</v>
      </c>
      <c r="E183">
        <v>0</v>
      </c>
      <c r="F183">
        <v>4</v>
      </c>
      <c r="G183">
        <v>0.30769230769230771</v>
      </c>
      <c r="H183" t="s">
        <v>87</v>
      </c>
      <c r="I183" t="s">
        <v>95</v>
      </c>
      <c r="J183">
        <v>5</v>
      </c>
      <c r="K183" t="s">
        <v>647</v>
      </c>
      <c r="L183">
        <v>1397955240</v>
      </c>
      <c r="M183" t="b">
        <v>1</v>
      </c>
      <c r="N183">
        <v>168</v>
      </c>
      <c r="O183" t="b">
        <v>0</v>
      </c>
      <c r="P183">
        <v>154</v>
      </c>
      <c r="Q183">
        <v>0</v>
      </c>
      <c r="R183">
        <v>0</v>
      </c>
      <c r="S183">
        <v>5</v>
      </c>
      <c r="T183">
        <v>5</v>
      </c>
    </row>
    <row r="184" spans="1:20" x14ac:dyDescent="0.35">
      <c r="A184">
        <v>212</v>
      </c>
      <c r="B184" t="s">
        <v>394</v>
      </c>
      <c r="C184" t="s">
        <v>395</v>
      </c>
      <c r="D184">
        <v>4</v>
      </c>
      <c r="E184">
        <v>0</v>
      </c>
      <c r="F184">
        <v>4</v>
      </c>
      <c r="G184">
        <v>0.30769230769230771</v>
      </c>
      <c r="H184" t="s">
        <v>87</v>
      </c>
      <c r="I184" t="s">
        <v>95</v>
      </c>
      <c r="J184">
        <v>13</v>
      </c>
      <c r="K184" t="s">
        <v>647</v>
      </c>
      <c r="L184">
        <v>1203069087</v>
      </c>
      <c r="M184" t="b">
        <v>1</v>
      </c>
      <c r="N184">
        <v>125</v>
      </c>
      <c r="O184" t="b">
        <v>0</v>
      </c>
      <c r="P184">
        <v>154</v>
      </c>
      <c r="Q184">
        <v>0</v>
      </c>
      <c r="R184">
        <v>-1</v>
      </c>
      <c r="S184">
        <v>7</v>
      </c>
      <c r="T184">
        <v>6</v>
      </c>
    </row>
    <row r="185" spans="1:20" x14ac:dyDescent="0.35">
      <c r="A185">
        <v>272</v>
      </c>
      <c r="B185" t="s">
        <v>473</v>
      </c>
      <c r="C185" t="s">
        <v>442</v>
      </c>
      <c r="D185">
        <v>4</v>
      </c>
      <c r="E185">
        <v>0</v>
      </c>
      <c r="F185">
        <v>4</v>
      </c>
      <c r="G185">
        <v>0.30769230769230771</v>
      </c>
      <c r="H185" t="s">
        <v>87</v>
      </c>
      <c r="I185" t="s">
        <v>88</v>
      </c>
      <c r="J185">
        <v>13</v>
      </c>
      <c r="K185" t="s">
        <v>648</v>
      </c>
      <c r="L185">
        <v>1054667434</v>
      </c>
      <c r="M185" t="b">
        <v>1</v>
      </c>
      <c r="N185">
        <v>100</v>
      </c>
      <c r="O185" t="b">
        <v>0</v>
      </c>
      <c r="P185">
        <v>106</v>
      </c>
      <c r="Q185">
        <v>0</v>
      </c>
      <c r="R185">
        <v>0</v>
      </c>
      <c r="S185">
        <v>4</v>
      </c>
      <c r="T185">
        <v>3</v>
      </c>
    </row>
    <row r="186" spans="1:20" x14ac:dyDescent="0.35">
      <c r="A186">
        <v>288</v>
      </c>
      <c r="B186" t="s">
        <v>1243</v>
      </c>
      <c r="C186" t="s">
        <v>1244</v>
      </c>
      <c r="D186">
        <v>4</v>
      </c>
      <c r="E186">
        <v>0</v>
      </c>
      <c r="F186">
        <v>4</v>
      </c>
      <c r="G186">
        <v>0.30769230769230771</v>
      </c>
      <c r="H186" t="s">
        <v>87</v>
      </c>
      <c r="I186" t="s">
        <v>95</v>
      </c>
      <c r="J186">
        <v>11</v>
      </c>
      <c r="K186" t="s">
        <v>648</v>
      </c>
      <c r="L186">
        <v>870086347</v>
      </c>
      <c r="M186" t="b">
        <v>1</v>
      </c>
      <c r="N186">
        <v>18</v>
      </c>
      <c r="O186" t="b">
        <v>0</v>
      </c>
      <c r="P186">
        <v>154</v>
      </c>
      <c r="Q186">
        <v>0</v>
      </c>
      <c r="R186">
        <v>0</v>
      </c>
      <c r="S186">
        <v>4</v>
      </c>
      <c r="T186">
        <v>4</v>
      </c>
    </row>
    <row r="187" spans="1:20" x14ac:dyDescent="0.35">
      <c r="A187">
        <v>41</v>
      </c>
      <c r="B187" t="s">
        <v>223</v>
      </c>
      <c r="C187" t="s">
        <v>387</v>
      </c>
      <c r="D187">
        <v>4</v>
      </c>
      <c r="E187">
        <v>0</v>
      </c>
      <c r="F187">
        <v>4</v>
      </c>
      <c r="G187">
        <v>0.30769230769230771</v>
      </c>
      <c r="H187" t="s">
        <v>87</v>
      </c>
      <c r="I187" t="s">
        <v>95</v>
      </c>
      <c r="J187">
        <v>13</v>
      </c>
      <c r="K187" t="s">
        <v>648</v>
      </c>
      <c r="L187">
        <v>778070137</v>
      </c>
      <c r="M187" t="b">
        <v>1</v>
      </c>
      <c r="N187">
        <v>124</v>
      </c>
      <c r="O187" t="b">
        <v>0</v>
      </c>
      <c r="P187">
        <v>106</v>
      </c>
      <c r="Q187">
        <v>0</v>
      </c>
      <c r="R187">
        <v>0</v>
      </c>
      <c r="S187">
        <v>6</v>
      </c>
      <c r="T187">
        <v>5</v>
      </c>
    </row>
    <row r="188" spans="1:20" x14ac:dyDescent="0.35">
      <c r="A188">
        <v>243</v>
      </c>
      <c r="B188" t="s">
        <v>130</v>
      </c>
      <c r="C188" t="s">
        <v>131</v>
      </c>
      <c r="D188">
        <v>4</v>
      </c>
      <c r="E188">
        <v>0</v>
      </c>
      <c r="F188">
        <v>4</v>
      </c>
      <c r="G188">
        <v>0.30769230769230771</v>
      </c>
      <c r="H188" t="s">
        <v>89</v>
      </c>
      <c r="I188" t="s">
        <v>88</v>
      </c>
      <c r="J188">
        <v>14</v>
      </c>
      <c r="K188" t="s">
        <v>648</v>
      </c>
      <c r="L188">
        <v>68038104</v>
      </c>
      <c r="M188" t="b">
        <v>1</v>
      </c>
      <c r="N188">
        <v>180</v>
      </c>
      <c r="O188" t="b">
        <v>0</v>
      </c>
      <c r="P188">
        <v>154</v>
      </c>
      <c r="Q188">
        <v>0</v>
      </c>
      <c r="R188">
        <v>0</v>
      </c>
      <c r="S188">
        <v>5</v>
      </c>
      <c r="T188">
        <v>5</v>
      </c>
    </row>
    <row r="189" spans="1:20" x14ac:dyDescent="0.35">
      <c r="A189">
        <v>319</v>
      </c>
      <c r="B189" t="s">
        <v>1253</v>
      </c>
      <c r="C189" t="s">
        <v>1254</v>
      </c>
      <c r="D189">
        <v>2</v>
      </c>
      <c r="E189">
        <v>0</v>
      </c>
      <c r="F189">
        <v>2</v>
      </c>
      <c r="G189">
        <v>0.15384615384615385</v>
      </c>
      <c r="H189" t="s">
        <v>89</v>
      </c>
      <c r="J189">
        <v>0</v>
      </c>
      <c r="K189" t="s">
        <v>649</v>
      </c>
      <c r="L189">
        <v>2142395997</v>
      </c>
      <c r="M189" t="b">
        <v>0</v>
      </c>
      <c r="N189">
        <v>1</v>
      </c>
      <c r="O189" t="b">
        <v>0</v>
      </c>
      <c r="P189">
        <v>106</v>
      </c>
      <c r="Q189">
        <v>0</v>
      </c>
      <c r="R189">
        <v>0</v>
      </c>
      <c r="S189">
        <v>5</v>
      </c>
      <c r="T189">
        <v>5</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E7C1-0749-4F4F-92A1-CF05962B0ED3}">
  <sheetPr codeName="Sheet25"/>
  <dimension ref="A1:Q208"/>
  <sheetViews>
    <sheetView workbookViewId="0"/>
  </sheetViews>
  <sheetFormatPr defaultRowHeight="14.5" x14ac:dyDescent="0.35"/>
  <cols>
    <col min="1" max="1" width="10.7265625" bestFit="1" customWidth="1"/>
    <col min="2" max="3" width="11" bestFit="1" customWidth="1"/>
    <col min="4" max="4" width="14.1796875" bestFit="1" customWidth="1"/>
    <col min="5" max="5" width="16.453125" bestFit="1" customWidth="1"/>
    <col min="6" max="6" width="14.1796875" bestFit="1" customWidth="1"/>
    <col min="7" max="7" width="16.453125" bestFit="1" customWidth="1"/>
    <col min="8" max="8" width="15.81640625" bestFit="1" customWidth="1"/>
    <col min="9" max="9" width="13.26953125" bestFit="1" customWidth="1"/>
    <col min="10" max="10" width="12.26953125" bestFit="1" customWidth="1"/>
    <col min="11" max="11" width="11" bestFit="1" customWidth="1"/>
    <col min="12" max="12" width="10.1796875" bestFit="1" customWidth="1"/>
    <col min="13" max="13" width="11" bestFit="1" customWidth="1"/>
    <col min="14" max="14" width="12.81640625" bestFit="1" customWidth="1"/>
    <col min="15" max="15" width="13.26953125" bestFit="1" customWidth="1"/>
    <col min="16" max="16" width="12.81640625" bestFit="1" customWidth="1"/>
    <col min="17" max="17" width="20.7265625" bestFit="1" customWidth="1"/>
  </cols>
  <sheetData>
    <row r="1" spans="1:17" x14ac:dyDescent="0.35">
      <c r="A1" t="s">
        <v>73</v>
      </c>
      <c r="B1" t="s">
        <v>761</v>
      </c>
      <c r="C1" t="s">
        <v>762</v>
      </c>
      <c r="D1" t="s">
        <v>763</v>
      </c>
      <c r="E1" t="s">
        <v>764</v>
      </c>
      <c r="F1" t="s">
        <v>765</v>
      </c>
      <c r="G1" t="s">
        <v>766</v>
      </c>
      <c r="H1" t="s">
        <v>767</v>
      </c>
      <c r="I1" t="s">
        <v>663</v>
      </c>
      <c r="J1" t="s">
        <v>768</v>
      </c>
      <c r="K1" t="s">
        <v>745</v>
      </c>
      <c r="L1" t="s">
        <v>769</v>
      </c>
      <c r="M1" t="s">
        <v>770</v>
      </c>
      <c r="N1" t="s">
        <v>771</v>
      </c>
      <c r="O1" t="s">
        <v>772</v>
      </c>
      <c r="P1" t="s">
        <v>773</v>
      </c>
      <c r="Q1" t="s">
        <v>774</v>
      </c>
    </row>
    <row r="2" spans="1:17" x14ac:dyDescent="0.35">
      <c r="A2">
        <v>2548</v>
      </c>
      <c r="B2">
        <v>6</v>
      </c>
      <c r="C2">
        <v>16</v>
      </c>
      <c r="D2">
        <v>12</v>
      </c>
      <c r="E2">
        <v>14</v>
      </c>
      <c r="F2">
        <v>9</v>
      </c>
      <c r="G2">
        <v>10</v>
      </c>
      <c r="H2" s="5">
        <v>45358.8125</v>
      </c>
      <c r="I2">
        <v>0</v>
      </c>
      <c r="J2">
        <v>0</v>
      </c>
      <c r="K2">
        <v>8</v>
      </c>
      <c r="L2">
        <v>1</v>
      </c>
      <c r="M2" t="b">
        <v>1</v>
      </c>
      <c r="N2" t="s">
        <v>1211</v>
      </c>
      <c r="O2" t="s">
        <v>1</v>
      </c>
      <c r="P2" t="s">
        <v>1</v>
      </c>
      <c r="Q2">
        <v>1</v>
      </c>
    </row>
    <row r="3" spans="1:17" x14ac:dyDescent="0.35">
      <c r="A3">
        <v>2549</v>
      </c>
      <c r="B3">
        <v>5</v>
      </c>
      <c r="C3">
        <v>9</v>
      </c>
      <c r="D3">
        <v>12</v>
      </c>
      <c r="E3">
        <v>13</v>
      </c>
      <c r="F3">
        <v>13</v>
      </c>
      <c r="G3">
        <v>8</v>
      </c>
      <c r="H3" s="5">
        <v>45359.819444444445</v>
      </c>
      <c r="I3">
        <v>0</v>
      </c>
      <c r="J3">
        <v>0</v>
      </c>
      <c r="K3">
        <v>4</v>
      </c>
      <c r="L3">
        <v>1</v>
      </c>
      <c r="M3" t="b">
        <v>0</v>
      </c>
      <c r="N3" t="s">
        <v>1211</v>
      </c>
      <c r="O3" t="s">
        <v>1</v>
      </c>
      <c r="P3" t="s">
        <v>1</v>
      </c>
      <c r="Q3">
        <v>2</v>
      </c>
    </row>
    <row r="4" spans="1:17" x14ac:dyDescent="0.35">
      <c r="A4">
        <v>2550</v>
      </c>
      <c r="B4">
        <v>17</v>
      </c>
      <c r="C4">
        <v>11</v>
      </c>
      <c r="D4">
        <v>14</v>
      </c>
      <c r="E4">
        <v>15</v>
      </c>
      <c r="F4">
        <v>9</v>
      </c>
      <c r="G4">
        <v>6</v>
      </c>
      <c r="H4" s="5">
        <v>45360.680555555555</v>
      </c>
      <c r="I4">
        <v>0</v>
      </c>
      <c r="J4">
        <v>0</v>
      </c>
      <c r="K4">
        <v>13</v>
      </c>
      <c r="L4">
        <v>1</v>
      </c>
      <c r="M4" t="b">
        <v>0</v>
      </c>
      <c r="N4" t="s">
        <v>1211</v>
      </c>
      <c r="O4" t="s">
        <v>1</v>
      </c>
      <c r="P4" t="s">
        <v>1</v>
      </c>
      <c r="Q4">
        <v>3</v>
      </c>
    </row>
    <row r="5" spans="1:17" x14ac:dyDescent="0.35">
      <c r="A5">
        <v>2551</v>
      </c>
      <c r="B5">
        <v>18</v>
      </c>
      <c r="C5">
        <v>8</v>
      </c>
      <c r="D5">
        <v>18</v>
      </c>
      <c r="E5">
        <v>6</v>
      </c>
      <c r="F5">
        <v>11</v>
      </c>
      <c r="G5">
        <v>16</v>
      </c>
      <c r="H5" s="5">
        <v>45360.8125</v>
      </c>
      <c r="I5">
        <v>0</v>
      </c>
      <c r="J5">
        <v>0</v>
      </c>
      <c r="K5">
        <v>17</v>
      </c>
      <c r="L5">
        <v>1</v>
      </c>
      <c r="M5" t="b">
        <v>0</v>
      </c>
      <c r="N5" t="s">
        <v>1211</v>
      </c>
      <c r="O5" t="s">
        <v>1</v>
      </c>
      <c r="P5" t="s">
        <v>1</v>
      </c>
      <c r="Q5">
        <v>4</v>
      </c>
    </row>
    <row r="6" spans="1:17" x14ac:dyDescent="0.35">
      <c r="A6">
        <v>2552</v>
      </c>
      <c r="B6">
        <v>9</v>
      </c>
      <c r="C6">
        <v>11</v>
      </c>
      <c r="D6">
        <v>12</v>
      </c>
      <c r="E6">
        <v>14</v>
      </c>
      <c r="F6">
        <v>12</v>
      </c>
      <c r="G6">
        <v>9</v>
      </c>
      <c r="H6" s="5">
        <v>45365.8125</v>
      </c>
      <c r="I6">
        <v>1</v>
      </c>
      <c r="J6">
        <v>0</v>
      </c>
      <c r="K6">
        <v>1</v>
      </c>
      <c r="L6">
        <v>1</v>
      </c>
      <c r="M6" t="b">
        <v>1</v>
      </c>
      <c r="N6" t="s">
        <v>1211</v>
      </c>
      <c r="O6" t="s">
        <v>1</v>
      </c>
      <c r="P6" t="s">
        <v>1</v>
      </c>
      <c r="Q6">
        <v>1</v>
      </c>
    </row>
    <row r="7" spans="1:17" x14ac:dyDescent="0.35">
      <c r="A7">
        <v>2553</v>
      </c>
      <c r="B7">
        <v>8</v>
      </c>
      <c r="C7">
        <v>6</v>
      </c>
      <c r="D7">
        <v>10</v>
      </c>
      <c r="E7">
        <v>9</v>
      </c>
      <c r="F7">
        <v>15</v>
      </c>
      <c r="G7">
        <v>12</v>
      </c>
      <c r="H7" s="5">
        <v>45366.819444444445</v>
      </c>
      <c r="I7">
        <v>1</v>
      </c>
      <c r="J7">
        <v>0</v>
      </c>
      <c r="K7">
        <v>1</v>
      </c>
      <c r="L7">
        <v>1</v>
      </c>
      <c r="M7" t="b">
        <v>0</v>
      </c>
      <c r="N7" t="s">
        <v>1211</v>
      </c>
      <c r="O7" t="s">
        <v>1</v>
      </c>
      <c r="P7" t="s">
        <v>1</v>
      </c>
      <c r="Q7">
        <v>2</v>
      </c>
    </row>
    <row r="8" spans="1:17" x14ac:dyDescent="0.35">
      <c r="A8">
        <v>2554</v>
      </c>
      <c r="B8">
        <v>10</v>
      </c>
      <c r="C8">
        <v>13</v>
      </c>
      <c r="D8">
        <v>17</v>
      </c>
      <c r="E8">
        <v>5</v>
      </c>
      <c r="F8">
        <v>11</v>
      </c>
      <c r="G8">
        <v>17</v>
      </c>
      <c r="H8" s="5">
        <v>45367.572916666664</v>
      </c>
      <c r="I8">
        <v>1</v>
      </c>
      <c r="J8">
        <v>0</v>
      </c>
      <c r="K8">
        <v>1</v>
      </c>
      <c r="L8">
        <v>1</v>
      </c>
      <c r="M8" t="b">
        <v>0</v>
      </c>
      <c r="N8" t="s">
        <v>1211</v>
      </c>
      <c r="O8" t="s">
        <v>1</v>
      </c>
      <c r="P8" t="s">
        <v>1</v>
      </c>
      <c r="Q8">
        <v>3</v>
      </c>
    </row>
    <row r="9" spans="1:17" x14ac:dyDescent="0.35">
      <c r="A9">
        <v>2555</v>
      </c>
      <c r="B9">
        <v>18</v>
      </c>
      <c r="C9">
        <v>15</v>
      </c>
      <c r="D9">
        <v>17</v>
      </c>
      <c r="E9">
        <v>19</v>
      </c>
      <c r="F9">
        <v>13</v>
      </c>
      <c r="G9">
        <v>4</v>
      </c>
      <c r="H9" s="5">
        <v>45367.690972222219</v>
      </c>
      <c r="I9">
        <v>1</v>
      </c>
      <c r="J9">
        <v>0</v>
      </c>
      <c r="K9">
        <v>17</v>
      </c>
      <c r="L9">
        <v>1</v>
      </c>
      <c r="M9" t="b">
        <v>0</v>
      </c>
      <c r="N9" t="s">
        <v>1211</v>
      </c>
      <c r="O9" t="s">
        <v>1</v>
      </c>
      <c r="P9" t="s">
        <v>1</v>
      </c>
      <c r="Q9">
        <v>4</v>
      </c>
    </row>
    <row r="10" spans="1:17" x14ac:dyDescent="0.35">
      <c r="A10">
        <v>2556</v>
      </c>
      <c r="B10">
        <v>7</v>
      </c>
      <c r="C10">
        <v>14</v>
      </c>
      <c r="D10">
        <v>10</v>
      </c>
      <c r="E10">
        <v>16</v>
      </c>
      <c r="F10">
        <v>9</v>
      </c>
      <c r="G10">
        <v>14</v>
      </c>
      <c r="H10" s="5">
        <v>45367.8125</v>
      </c>
      <c r="I10">
        <v>1</v>
      </c>
      <c r="J10">
        <v>0</v>
      </c>
      <c r="K10">
        <v>11</v>
      </c>
      <c r="L10">
        <v>1</v>
      </c>
      <c r="M10" t="b">
        <v>0</v>
      </c>
      <c r="N10" t="s">
        <v>1211</v>
      </c>
      <c r="O10" t="s">
        <v>1</v>
      </c>
      <c r="P10" t="s">
        <v>1</v>
      </c>
      <c r="Q10">
        <v>5</v>
      </c>
    </row>
    <row r="11" spans="1:17" x14ac:dyDescent="0.35">
      <c r="A11">
        <v>2557</v>
      </c>
      <c r="B11">
        <v>17</v>
      </c>
      <c r="C11">
        <v>1</v>
      </c>
      <c r="D11">
        <v>8</v>
      </c>
      <c r="E11">
        <v>12</v>
      </c>
      <c r="F11">
        <v>8</v>
      </c>
      <c r="G11">
        <v>6</v>
      </c>
      <c r="H11" s="5">
        <v>45367.840277777781</v>
      </c>
      <c r="I11">
        <v>1</v>
      </c>
      <c r="J11">
        <v>0</v>
      </c>
      <c r="K11">
        <v>13</v>
      </c>
      <c r="L11">
        <v>1</v>
      </c>
      <c r="M11" t="b">
        <v>0</v>
      </c>
      <c r="N11" t="s">
        <v>1211</v>
      </c>
      <c r="O11" t="s">
        <v>1</v>
      </c>
      <c r="P11" t="s">
        <v>1</v>
      </c>
      <c r="Q11">
        <v>6</v>
      </c>
    </row>
    <row r="12" spans="1:17" x14ac:dyDescent="0.35">
      <c r="A12">
        <v>2558</v>
      </c>
      <c r="B12">
        <v>16</v>
      </c>
      <c r="C12">
        <v>12</v>
      </c>
      <c r="D12">
        <v>16</v>
      </c>
      <c r="E12">
        <v>13</v>
      </c>
      <c r="F12">
        <v>9</v>
      </c>
      <c r="G12">
        <v>10</v>
      </c>
      <c r="H12" s="5">
        <v>45368.541666666664</v>
      </c>
      <c r="I12">
        <v>1</v>
      </c>
      <c r="J12">
        <v>0</v>
      </c>
      <c r="K12">
        <v>1</v>
      </c>
      <c r="L12">
        <v>1</v>
      </c>
      <c r="M12" t="b">
        <v>0</v>
      </c>
      <c r="N12" t="s">
        <v>1211</v>
      </c>
      <c r="O12" t="s">
        <v>1</v>
      </c>
      <c r="P12" t="s">
        <v>1</v>
      </c>
      <c r="Q12">
        <v>7</v>
      </c>
    </row>
    <row r="13" spans="1:17" x14ac:dyDescent="0.35">
      <c r="A13">
        <v>2559</v>
      </c>
      <c r="B13">
        <v>2</v>
      </c>
      <c r="C13">
        <v>3</v>
      </c>
      <c r="D13">
        <v>16</v>
      </c>
      <c r="E13">
        <v>24</v>
      </c>
      <c r="F13">
        <v>10</v>
      </c>
      <c r="G13">
        <v>10</v>
      </c>
      <c r="H13" s="5">
        <v>45368.666666666664</v>
      </c>
      <c r="I13">
        <v>1</v>
      </c>
      <c r="J13">
        <v>0</v>
      </c>
      <c r="K13">
        <v>19</v>
      </c>
      <c r="L13">
        <v>1</v>
      </c>
      <c r="M13" t="b">
        <v>0</v>
      </c>
      <c r="N13" t="s">
        <v>1211</v>
      </c>
      <c r="O13" t="s">
        <v>1</v>
      </c>
      <c r="P13" t="s">
        <v>1</v>
      </c>
      <c r="Q13">
        <v>8</v>
      </c>
    </row>
    <row r="14" spans="1:17" x14ac:dyDescent="0.35">
      <c r="A14">
        <v>2560</v>
      </c>
      <c r="B14">
        <v>4</v>
      </c>
      <c r="C14">
        <v>5</v>
      </c>
      <c r="D14">
        <v>14</v>
      </c>
      <c r="E14">
        <v>9</v>
      </c>
      <c r="F14">
        <v>10</v>
      </c>
      <c r="G14">
        <v>10</v>
      </c>
      <c r="H14" s="5">
        <v>45368.784722222219</v>
      </c>
      <c r="I14">
        <v>1</v>
      </c>
      <c r="J14">
        <v>0</v>
      </c>
      <c r="K14">
        <v>23</v>
      </c>
      <c r="L14">
        <v>1</v>
      </c>
      <c r="M14" t="b">
        <v>0</v>
      </c>
      <c r="N14" t="s">
        <v>1211</v>
      </c>
      <c r="O14" t="s">
        <v>1</v>
      </c>
      <c r="P14" t="s">
        <v>1</v>
      </c>
      <c r="Q14">
        <v>9</v>
      </c>
    </row>
    <row r="15" spans="1:17" x14ac:dyDescent="0.35">
      <c r="A15">
        <v>2561</v>
      </c>
      <c r="B15">
        <v>14</v>
      </c>
      <c r="C15">
        <v>8</v>
      </c>
      <c r="D15">
        <v>-1</v>
      </c>
      <c r="E15">
        <v>-1</v>
      </c>
      <c r="F15">
        <v>-1</v>
      </c>
      <c r="G15">
        <v>-1</v>
      </c>
      <c r="H15" s="5">
        <v>45372.8125</v>
      </c>
      <c r="I15">
        <v>2</v>
      </c>
      <c r="J15">
        <v>0</v>
      </c>
      <c r="K15">
        <v>1</v>
      </c>
      <c r="L15">
        <v>1</v>
      </c>
      <c r="M15" t="b">
        <v>1</v>
      </c>
      <c r="N15" t="s">
        <v>1211</v>
      </c>
      <c r="O15" t="s">
        <v>1</v>
      </c>
      <c r="P15" t="s">
        <v>1</v>
      </c>
      <c r="Q15">
        <v>1</v>
      </c>
    </row>
    <row r="16" spans="1:17" x14ac:dyDescent="0.35">
      <c r="A16">
        <v>2562</v>
      </c>
      <c r="B16">
        <v>1</v>
      </c>
      <c r="C16">
        <v>7</v>
      </c>
      <c r="D16">
        <v>-1</v>
      </c>
      <c r="E16">
        <v>-1</v>
      </c>
      <c r="F16">
        <v>-1</v>
      </c>
      <c r="G16">
        <v>-1</v>
      </c>
      <c r="H16" s="5">
        <v>45373.819444444445</v>
      </c>
      <c r="I16">
        <v>2</v>
      </c>
      <c r="J16">
        <v>0</v>
      </c>
      <c r="K16">
        <v>19</v>
      </c>
      <c r="L16">
        <v>1</v>
      </c>
      <c r="M16" t="b">
        <v>0</v>
      </c>
      <c r="N16" t="s">
        <v>1211</v>
      </c>
      <c r="O16" t="s">
        <v>1</v>
      </c>
      <c r="P16" t="s">
        <v>1</v>
      </c>
      <c r="Q16">
        <v>2</v>
      </c>
    </row>
    <row r="17" spans="1:17" x14ac:dyDescent="0.35">
      <c r="A17">
        <v>2563</v>
      </c>
      <c r="B17">
        <v>15</v>
      </c>
      <c r="C17">
        <v>4</v>
      </c>
      <c r="D17">
        <v>-1</v>
      </c>
      <c r="E17">
        <v>-1</v>
      </c>
      <c r="F17">
        <v>-1</v>
      </c>
      <c r="G17">
        <v>-1</v>
      </c>
      <c r="H17" s="5">
        <v>45374.572916666664</v>
      </c>
      <c r="I17">
        <v>2</v>
      </c>
      <c r="J17">
        <v>0</v>
      </c>
      <c r="K17">
        <v>2</v>
      </c>
      <c r="L17">
        <v>1</v>
      </c>
      <c r="M17" t="b">
        <v>0</v>
      </c>
      <c r="N17" t="s">
        <v>1211</v>
      </c>
      <c r="O17" t="s">
        <v>1</v>
      </c>
      <c r="P17" t="s">
        <v>1</v>
      </c>
      <c r="Q17">
        <v>3</v>
      </c>
    </row>
    <row r="18" spans="1:17" x14ac:dyDescent="0.35">
      <c r="A18">
        <v>2564</v>
      </c>
      <c r="B18">
        <v>13</v>
      </c>
      <c r="C18">
        <v>16</v>
      </c>
      <c r="D18">
        <v>-1</v>
      </c>
      <c r="E18">
        <v>-1</v>
      </c>
      <c r="F18">
        <v>-1</v>
      </c>
      <c r="G18">
        <v>-1</v>
      </c>
      <c r="H18" s="5">
        <v>45374.690972222219</v>
      </c>
      <c r="I18">
        <v>2</v>
      </c>
      <c r="J18">
        <v>0</v>
      </c>
      <c r="K18">
        <v>1</v>
      </c>
      <c r="L18">
        <v>1</v>
      </c>
      <c r="M18" t="b">
        <v>0</v>
      </c>
      <c r="N18" t="s">
        <v>1211</v>
      </c>
      <c r="O18" t="s">
        <v>1</v>
      </c>
      <c r="P18" t="s">
        <v>1</v>
      </c>
      <c r="Q18">
        <v>4</v>
      </c>
    </row>
    <row r="19" spans="1:17" x14ac:dyDescent="0.35">
      <c r="A19">
        <v>2565</v>
      </c>
      <c r="B19">
        <v>6</v>
      </c>
      <c r="C19">
        <v>10</v>
      </c>
      <c r="D19">
        <v>-1</v>
      </c>
      <c r="E19">
        <v>-1</v>
      </c>
      <c r="F19">
        <v>-1</v>
      </c>
      <c r="G19">
        <v>-1</v>
      </c>
      <c r="H19" s="5">
        <v>45374.8125</v>
      </c>
      <c r="I19">
        <v>2</v>
      </c>
      <c r="J19">
        <v>0</v>
      </c>
      <c r="K19">
        <v>8</v>
      </c>
      <c r="L19">
        <v>1</v>
      </c>
      <c r="M19" t="b">
        <v>0</v>
      </c>
      <c r="N19" t="s">
        <v>1211</v>
      </c>
      <c r="O19" t="s">
        <v>1</v>
      </c>
      <c r="P19" t="s">
        <v>1</v>
      </c>
      <c r="Q19">
        <v>5</v>
      </c>
    </row>
    <row r="20" spans="1:17" x14ac:dyDescent="0.35">
      <c r="A20">
        <v>2566</v>
      </c>
      <c r="B20">
        <v>12</v>
      </c>
      <c r="C20">
        <v>17</v>
      </c>
      <c r="D20">
        <v>-1</v>
      </c>
      <c r="E20">
        <v>-1</v>
      </c>
      <c r="F20">
        <v>-1</v>
      </c>
      <c r="G20">
        <v>-1</v>
      </c>
      <c r="H20" s="5">
        <v>45375.541666666664</v>
      </c>
      <c r="I20">
        <v>2</v>
      </c>
      <c r="J20">
        <v>0</v>
      </c>
      <c r="K20">
        <v>22</v>
      </c>
      <c r="L20">
        <v>1</v>
      </c>
      <c r="M20" t="b">
        <v>0</v>
      </c>
      <c r="N20" t="s">
        <v>1211</v>
      </c>
      <c r="O20" t="s">
        <v>1</v>
      </c>
      <c r="P20" t="s">
        <v>1</v>
      </c>
      <c r="Q20">
        <v>6</v>
      </c>
    </row>
    <row r="21" spans="1:17" x14ac:dyDescent="0.35">
      <c r="A21">
        <v>2567</v>
      </c>
      <c r="B21">
        <v>11</v>
      </c>
      <c r="C21">
        <v>2</v>
      </c>
      <c r="D21">
        <v>-1</v>
      </c>
      <c r="E21">
        <v>-1</v>
      </c>
      <c r="F21">
        <v>-1</v>
      </c>
      <c r="G21">
        <v>-1</v>
      </c>
      <c r="H21" s="5">
        <v>45375.666666666664</v>
      </c>
      <c r="I21">
        <v>2</v>
      </c>
      <c r="J21">
        <v>0</v>
      </c>
      <c r="K21">
        <v>1</v>
      </c>
      <c r="L21">
        <v>1</v>
      </c>
      <c r="M21" t="b">
        <v>0</v>
      </c>
      <c r="N21" t="s">
        <v>1211</v>
      </c>
      <c r="O21" t="s">
        <v>1</v>
      </c>
      <c r="P21" t="s">
        <v>1</v>
      </c>
      <c r="Q21">
        <v>7</v>
      </c>
    </row>
    <row r="22" spans="1:17" x14ac:dyDescent="0.35">
      <c r="A22">
        <v>2568</v>
      </c>
      <c r="B22">
        <v>3</v>
      </c>
      <c r="C22">
        <v>18</v>
      </c>
      <c r="D22">
        <v>-1</v>
      </c>
      <c r="E22">
        <v>-1</v>
      </c>
      <c r="F22">
        <v>-1</v>
      </c>
      <c r="G22">
        <v>-1</v>
      </c>
      <c r="H22" s="5">
        <v>45375.784722222219</v>
      </c>
      <c r="I22">
        <v>2</v>
      </c>
      <c r="J22">
        <v>0</v>
      </c>
      <c r="K22">
        <v>23</v>
      </c>
      <c r="L22">
        <v>1</v>
      </c>
      <c r="M22" t="b">
        <v>0</v>
      </c>
      <c r="N22" t="s">
        <v>1211</v>
      </c>
      <c r="O22" t="s">
        <v>1</v>
      </c>
      <c r="P22" t="s">
        <v>1</v>
      </c>
      <c r="Q22">
        <v>8</v>
      </c>
    </row>
    <row r="23" spans="1:17" x14ac:dyDescent="0.35">
      <c r="A23">
        <v>2569</v>
      </c>
      <c r="B23">
        <v>5</v>
      </c>
      <c r="C23">
        <v>8</v>
      </c>
      <c r="D23">
        <v>-1</v>
      </c>
      <c r="E23">
        <v>-1</v>
      </c>
      <c r="F23">
        <v>-1</v>
      </c>
      <c r="G23">
        <v>-1</v>
      </c>
      <c r="H23" s="5">
        <v>45379.8125</v>
      </c>
      <c r="I23">
        <v>3</v>
      </c>
      <c r="J23">
        <v>0</v>
      </c>
      <c r="K23">
        <v>4</v>
      </c>
      <c r="L23">
        <v>1</v>
      </c>
      <c r="M23" t="b">
        <v>1</v>
      </c>
      <c r="N23" t="s">
        <v>1211</v>
      </c>
      <c r="O23" t="s">
        <v>1</v>
      </c>
      <c r="P23" t="s">
        <v>1</v>
      </c>
      <c r="Q23">
        <v>1</v>
      </c>
    </row>
    <row r="24" spans="1:17" x14ac:dyDescent="0.35">
      <c r="A24">
        <v>2570</v>
      </c>
      <c r="B24">
        <v>15</v>
      </c>
      <c r="C24">
        <v>9</v>
      </c>
      <c r="D24">
        <v>-1</v>
      </c>
      <c r="E24">
        <v>-1</v>
      </c>
      <c r="F24">
        <v>-1</v>
      </c>
      <c r="G24">
        <v>-1</v>
      </c>
      <c r="H24" s="5">
        <v>45380.680555555555</v>
      </c>
      <c r="I24">
        <v>3</v>
      </c>
      <c r="J24">
        <v>0</v>
      </c>
      <c r="K24">
        <v>2</v>
      </c>
      <c r="L24">
        <v>1</v>
      </c>
      <c r="M24" t="b">
        <v>0</v>
      </c>
      <c r="N24" t="s">
        <v>1211</v>
      </c>
      <c r="O24" t="s">
        <v>1</v>
      </c>
      <c r="P24" t="s">
        <v>1</v>
      </c>
      <c r="Q24">
        <v>2</v>
      </c>
    </row>
    <row r="25" spans="1:17" x14ac:dyDescent="0.35">
      <c r="A25">
        <v>2571</v>
      </c>
      <c r="B25">
        <v>4</v>
      </c>
      <c r="C25">
        <v>1</v>
      </c>
      <c r="D25">
        <v>-1</v>
      </c>
      <c r="E25">
        <v>-1</v>
      </c>
      <c r="F25">
        <v>-1</v>
      </c>
      <c r="G25">
        <v>-1</v>
      </c>
      <c r="H25" s="5">
        <v>45380.805555555555</v>
      </c>
      <c r="I25">
        <v>3</v>
      </c>
      <c r="J25">
        <v>0</v>
      </c>
      <c r="K25">
        <v>23</v>
      </c>
      <c r="L25">
        <v>1</v>
      </c>
      <c r="M25" t="b">
        <v>0</v>
      </c>
      <c r="N25" t="s">
        <v>1211</v>
      </c>
      <c r="O25" t="s">
        <v>1</v>
      </c>
      <c r="P25" t="s">
        <v>1</v>
      </c>
      <c r="Q25">
        <v>3</v>
      </c>
    </row>
    <row r="26" spans="1:17" x14ac:dyDescent="0.35">
      <c r="A26">
        <v>2572</v>
      </c>
      <c r="B26">
        <v>10</v>
      </c>
      <c r="C26">
        <v>14</v>
      </c>
      <c r="D26">
        <v>-1</v>
      </c>
      <c r="E26">
        <v>-1</v>
      </c>
      <c r="F26">
        <v>-1</v>
      </c>
      <c r="G26">
        <v>-1</v>
      </c>
      <c r="H26" s="5">
        <v>45381.680555555555</v>
      </c>
      <c r="I26">
        <v>3</v>
      </c>
      <c r="J26">
        <v>0</v>
      </c>
      <c r="K26">
        <v>2</v>
      </c>
      <c r="L26">
        <v>1</v>
      </c>
      <c r="M26" t="b">
        <v>0</v>
      </c>
      <c r="N26" t="s">
        <v>1211</v>
      </c>
      <c r="O26" t="s">
        <v>1</v>
      </c>
      <c r="P26" t="s">
        <v>1</v>
      </c>
      <c r="Q26">
        <v>4</v>
      </c>
    </row>
    <row r="27" spans="1:17" x14ac:dyDescent="0.35">
      <c r="A27">
        <v>2573</v>
      </c>
      <c r="B27">
        <v>2</v>
      </c>
      <c r="C27">
        <v>16</v>
      </c>
      <c r="D27">
        <v>-1</v>
      </c>
      <c r="E27">
        <v>-1</v>
      </c>
      <c r="F27">
        <v>-1</v>
      </c>
      <c r="G27">
        <v>-1</v>
      </c>
      <c r="H27" s="5">
        <v>45381.8125</v>
      </c>
      <c r="I27">
        <v>3</v>
      </c>
      <c r="J27">
        <v>0</v>
      </c>
      <c r="K27">
        <v>19</v>
      </c>
      <c r="L27">
        <v>1</v>
      </c>
      <c r="M27" t="b">
        <v>0</v>
      </c>
      <c r="N27" t="s">
        <v>1211</v>
      </c>
      <c r="O27" t="s">
        <v>1</v>
      </c>
      <c r="P27" t="s">
        <v>1</v>
      </c>
      <c r="Q27">
        <v>5</v>
      </c>
    </row>
    <row r="28" spans="1:17" x14ac:dyDescent="0.35">
      <c r="A28">
        <v>2574</v>
      </c>
      <c r="B28">
        <v>12</v>
      </c>
      <c r="C28">
        <v>3</v>
      </c>
      <c r="D28">
        <v>-1</v>
      </c>
      <c r="E28">
        <v>-1</v>
      </c>
      <c r="F28">
        <v>-1</v>
      </c>
      <c r="G28">
        <v>-1</v>
      </c>
      <c r="H28" s="5">
        <v>45382.541666666664</v>
      </c>
      <c r="I28">
        <v>3</v>
      </c>
      <c r="J28">
        <v>0</v>
      </c>
      <c r="K28">
        <v>2</v>
      </c>
      <c r="L28">
        <v>1</v>
      </c>
      <c r="M28" t="b">
        <v>0</v>
      </c>
      <c r="N28" t="s">
        <v>1211</v>
      </c>
      <c r="O28" t="s">
        <v>1</v>
      </c>
      <c r="P28" t="s">
        <v>1</v>
      </c>
      <c r="Q28">
        <v>6</v>
      </c>
    </row>
    <row r="29" spans="1:17" x14ac:dyDescent="0.35">
      <c r="A29">
        <v>2575</v>
      </c>
      <c r="B29">
        <v>11</v>
      </c>
      <c r="C29">
        <v>6</v>
      </c>
      <c r="D29">
        <v>-1</v>
      </c>
      <c r="E29">
        <v>-1</v>
      </c>
      <c r="F29">
        <v>-1</v>
      </c>
      <c r="G29">
        <v>-1</v>
      </c>
      <c r="H29" s="5">
        <v>45382.666666666664</v>
      </c>
      <c r="I29">
        <v>3</v>
      </c>
      <c r="J29">
        <v>0</v>
      </c>
      <c r="K29">
        <v>1</v>
      </c>
      <c r="L29">
        <v>1</v>
      </c>
      <c r="M29" t="b">
        <v>0</v>
      </c>
      <c r="N29" t="s">
        <v>1211</v>
      </c>
      <c r="O29" t="s">
        <v>1</v>
      </c>
      <c r="P29" t="s">
        <v>1</v>
      </c>
      <c r="Q29">
        <v>7</v>
      </c>
    </row>
    <row r="30" spans="1:17" x14ac:dyDescent="0.35">
      <c r="A30">
        <v>2576</v>
      </c>
      <c r="B30">
        <v>13</v>
      </c>
      <c r="C30">
        <v>7</v>
      </c>
      <c r="D30">
        <v>-1</v>
      </c>
      <c r="E30">
        <v>-1</v>
      </c>
      <c r="F30">
        <v>-1</v>
      </c>
      <c r="G30">
        <v>-1</v>
      </c>
      <c r="H30" s="5">
        <v>45383.638888888891</v>
      </c>
      <c r="I30">
        <v>3</v>
      </c>
      <c r="J30">
        <v>0</v>
      </c>
      <c r="K30">
        <v>1</v>
      </c>
      <c r="L30">
        <v>1</v>
      </c>
      <c r="M30" t="b">
        <v>0</v>
      </c>
      <c r="N30" t="s">
        <v>1211</v>
      </c>
      <c r="O30" t="s">
        <v>1</v>
      </c>
      <c r="P30" t="s">
        <v>1</v>
      </c>
      <c r="Q30">
        <v>8</v>
      </c>
    </row>
    <row r="31" spans="1:17" x14ac:dyDescent="0.35">
      <c r="A31">
        <v>2577</v>
      </c>
      <c r="B31">
        <v>1</v>
      </c>
      <c r="C31">
        <v>16</v>
      </c>
      <c r="D31">
        <v>-1</v>
      </c>
      <c r="E31">
        <v>-1</v>
      </c>
      <c r="F31">
        <v>-1</v>
      </c>
      <c r="G31">
        <v>-1</v>
      </c>
      <c r="H31" s="5">
        <v>45386.819444444445</v>
      </c>
      <c r="I31">
        <v>4</v>
      </c>
      <c r="J31">
        <v>0</v>
      </c>
      <c r="K31">
        <v>19</v>
      </c>
      <c r="L31">
        <v>1</v>
      </c>
      <c r="M31" t="b">
        <v>1</v>
      </c>
      <c r="N31" t="s">
        <v>1211</v>
      </c>
      <c r="O31" t="s">
        <v>1</v>
      </c>
      <c r="P31" t="s">
        <v>1</v>
      </c>
      <c r="Q31">
        <v>1</v>
      </c>
    </row>
    <row r="32" spans="1:17" x14ac:dyDescent="0.35">
      <c r="A32">
        <v>2578</v>
      </c>
      <c r="B32">
        <v>5</v>
      </c>
      <c r="C32">
        <v>15</v>
      </c>
      <c r="D32">
        <v>-1</v>
      </c>
      <c r="E32">
        <v>-1</v>
      </c>
      <c r="F32">
        <v>-1</v>
      </c>
      <c r="G32">
        <v>-1</v>
      </c>
      <c r="H32" s="5">
        <v>45387.715277777781</v>
      </c>
      <c r="I32">
        <v>4</v>
      </c>
      <c r="J32">
        <v>0</v>
      </c>
      <c r="K32">
        <v>25</v>
      </c>
      <c r="L32">
        <v>1</v>
      </c>
      <c r="M32" t="b">
        <v>0</v>
      </c>
      <c r="N32" t="s">
        <v>1211</v>
      </c>
      <c r="O32" t="s">
        <v>1</v>
      </c>
      <c r="P32" t="s">
        <v>1</v>
      </c>
      <c r="Q32">
        <v>2</v>
      </c>
    </row>
    <row r="33" spans="1:17" x14ac:dyDescent="0.35">
      <c r="A33">
        <v>2579</v>
      </c>
      <c r="B33">
        <v>2</v>
      </c>
      <c r="C33">
        <v>10</v>
      </c>
      <c r="D33">
        <v>-1</v>
      </c>
      <c r="E33">
        <v>-1</v>
      </c>
      <c r="F33">
        <v>-1</v>
      </c>
      <c r="G33">
        <v>-1</v>
      </c>
      <c r="H33" s="5">
        <v>45387.840277777781</v>
      </c>
      <c r="I33">
        <v>4</v>
      </c>
      <c r="J33">
        <v>0</v>
      </c>
      <c r="K33">
        <v>19</v>
      </c>
      <c r="L33">
        <v>1</v>
      </c>
      <c r="M33" t="b">
        <v>0</v>
      </c>
      <c r="N33" t="s">
        <v>1211</v>
      </c>
      <c r="O33" t="s">
        <v>1</v>
      </c>
      <c r="P33" t="s">
        <v>1</v>
      </c>
      <c r="Q33">
        <v>3</v>
      </c>
    </row>
    <row r="34" spans="1:17" x14ac:dyDescent="0.35">
      <c r="A34">
        <v>2580</v>
      </c>
      <c r="B34">
        <v>3</v>
      </c>
      <c r="C34">
        <v>6</v>
      </c>
      <c r="D34">
        <v>-1</v>
      </c>
      <c r="E34">
        <v>-1</v>
      </c>
      <c r="F34">
        <v>-1</v>
      </c>
      <c r="G34">
        <v>-1</v>
      </c>
      <c r="H34" s="5">
        <v>45388.5625</v>
      </c>
      <c r="I34">
        <v>4</v>
      </c>
      <c r="J34">
        <v>0</v>
      </c>
      <c r="K34">
        <v>26</v>
      </c>
      <c r="L34">
        <v>1</v>
      </c>
      <c r="M34" t="b">
        <v>0</v>
      </c>
      <c r="N34" t="s">
        <v>1211</v>
      </c>
      <c r="O34" t="s">
        <v>1</v>
      </c>
      <c r="P34" t="s">
        <v>1</v>
      </c>
      <c r="Q34">
        <v>4</v>
      </c>
    </row>
    <row r="35" spans="1:17" x14ac:dyDescent="0.35">
      <c r="A35">
        <v>2581</v>
      </c>
      <c r="B35">
        <v>4</v>
      </c>
      <c r="C35">
        <v>9</v>
      </c>
      <c r="D35">
        <v>-1</v>
      </c>
      <c r="E35">
        <v>-1</v>
      </c>
      <c r="F35">
        <v>-1</v>
      </c>
      <c r="G35">
        <v>-1</v>
      </c>
      <c r="H35" s="5">
        <v>45388.680555555555</v>
      </c>
      <c r="I35">
        <v>4</v>
      </c>
      <c r="J35">
        <v>0</v>
      </c>
      <c r="K35">
        <v>19</v>
      </c>
      <c r="L35">
        <v>1</v>
      </c>
      <c r="M35" t="b">
        <v>0</v>
      </c>
      <c r="N35" t="s">
        <v>1211</v>
      </c>
      <c r="O35" t="s">
        <v>1</v>
      </c>
      <c r="P35" t="s">
        <v>1</v>
      </c>
      <c r="Q35">
        <v>5</v>
      </c>
    </row>
    <row r="36" spans="1:17" x14ac:dyDescent="0.35">
      <c r="A36">
        <v>2582</v>
      </c>
      <c r="B36">
        <v>12</v>
      </c>
      <c r="C36">
        <v>7</v>
      </c>
      <c r="D36">
        <v>-1</v>
      </c>
      <c r="E36">
        <v>-1</v>
      </c>
      <c r="F36">
        <v>-1</v>
      </c>
      <c r="G36">
        <v>-1</v>
      </c>
      <c r="H36" s="5">
        <v>45388.840277777781</v>
      </c>
      <c r="I36">
        <v>4</v>
      </c>
      <c r="J36">
        <v>0</v>
      </c>
      <c r="K36">
        <v>19</v>
      </c>
      <c r="L36">
        <v>1</v>
      </c>
      <c r="M36" t="b">
        <v>0</v>
      </c>
      <c r="N36" t="s">
        <v>1211</v>
      </c>
      <c r="O36" t="s">
        <v>1</v>
      </c>
      <c r="P36" t="s">
        <v>1</v>
      </c>
      <c r="Q36">
        <v>6</v>
      </c>
    </row>
    <row r="37" spans="1:17" x14ac:dyDescent="0.35">
      <c r="A37">
        <v>2583</v>
      </c>
      <c r="B37">
        <v>17</v>
      </c>
      <c r="C37">
        <v>18</v>
      </c>
      <c r="D37">
        <v>-1</v>
      </c>
      <c r="E37">
        <v>-1</v>
      </c>
      <c r="F37">
        <v>-1</v>
      </c>
      <c r="G37">
        <v>-1</v>
      </c>
      <c r="H37" s="5">
        <v>45389.520833333336</v>
      </c>
      <c r="I37">
        <v>4</v>
      </c>
      <c r="J37">
        <v>0</v>
      </c>
      <c r="K37">
        <v>26</v>
      </c>
      <c r="L37">
        <v>1</v>
      </c>
      <c r="M37" t="b">
        <v>0</v>
      </c>
      <c r="N37" t="s">
        <v>1211</v>
      </c>
      <c r="O37" t="s">
        <v>1</v>
      </c>
      <c r="P37" t="s">
        <v>1</v>
      </c>
      <c r="Q37">
        <v>7</v>
      </c>
    </row>
    <row r="38" spans="1:17" x14ac:dyDescent="0.35">
      <c r="A38">
        <v>2584</v>
      </c>
      <c r="B38">
        <v>11</v>
      </c>
      <c r="C38">
        <v>14</v>
      </c>
      <c r="D38">
        <v>-1</v>
      </c>
      <c r="E38">
        <v>-1</v>
      </c>
      <c r="F38">
        <v>-1</v>
      </c>
      <c r="G38">
        <v>-1</v>
      </c>
      <c r="H38" s="5">
        <v>45389.638888888891</v>
      </c>
      <c r="I38">
        <v>4</v>
      </c>
      <c r="J38">
        <v>0</v>
      </c>
      <c r="K38">
        <v>25</v>
      </c>
      <c r="L38">
        <v>1</v>
      </c>
      <c r="M38" t="b">
        <v>0</v>
      </c>
      <c r="N38" t="s">
        <v>1211</v>
      </c>
      <c r="O38" t="s">
        <v>1</v>
      </c>
      <c r="P38" t="s">
        <v>1</v>
      </c>
      <c r="Q38">
        <v>8</v>
      </c>
    </row>
    <row r="39" spans="1:17" x14ac:dyDescent="0.35">
      <c r="A39">
        <v>2585</v>
      </c>
      <c r="B39">
        <v>8</v>
      </c>
      <c r="C39">
        <v>13</v>
      </c>
      <c r="D39">
        <v>-1</v>
      </c>
      <c r="E39">
        <v>-1</v>
      </c>
      <c r="F39">
        <v>-1</v>
      </c>
      <c r="G39">
        <v>-1</v>
      </c>
      <c r="H39" s="5">
        <v>45389.715277777781</v>
      </c>
      <c r="I39">
        <v>4</v>
      </c>
      <c r="J39">
        <v>0</v>
      </c>
      <c r="K39">
        <v>19</v>
      </c>
      <c r="L39">
        <v>1</v>
      </c>
      <c r="M39" t="b">
        <v>0</v>
      </c>
      <c r="N39" t="s">
        <v>1211</v>
      </c>
      <c r="O39" t="s">
        <v>1</v>
      </c>
      <c r="P39" t="s">
        <v>1</v>
      </c>
      <c r="Q39">
        <v>9</v>
      </c>
    </row>
    <row r="40" spans="1:17" x14ac:dyDescent="0.35">
      <c r="A40">
        <v>2586</v>
      </c>
      <c r="B40">
        <v>16</v>
      </c>
      <c r="C40">
        <v>5</v>
      </c>
      <c r="D40">
        <v>-1</v>
      </c>
      <c r="E40">
        <v>-1</v>
      </c>
      <c r="F40">
        <v>-1</v>
      </c>
      <c r="G40">
        <v>-1</v>
      </c>
      <c r="H40" s="5">
        <v>45393.8125</v>
      </c>
      <c r="I40">
        <v>5</v>
      </c>
      <c r="J40">
        <v>0</v>
      </c>
      <c r="K40">
        <v>1</v>
      </c>
      <c r="L40">
        <v>1</v>
      </c>
      <c r="M40" t="b">
        <v>1</v>
      </c>
      <c r="N40" t="s">
        <v>1211</v>
      </c>
      <c r="O40" t="s">
        <v>1</v>
      </c>
      <c r="P40" t="s">
        <v>1</v>
      </c>
      <c r="Q40">
        <v>1</v>
      </c>
    </row>
    <row r="41" spans="1:17" x14ac:dyDescent="0.35">
      <c r="A41">
        <v>2587</v>
      </c>
      <c r="B41">
        <v>12</v>
      </c>
      <c r="C41">
        <v>10</v>
      </c>
      <c r="D41">
        <v>-1</v>
      </c>
      <c r="E41">
        <v>-1</v>
      </c>
      <c r="F41">
        <v>-1</v>
      </c>
      <c r="G41">
        <v>-1</v>
      </c>
      <c r="H41" s="5">
        <v>45394.819444444445</v>
      </c>
      <c r="I41">
        <v>5</v>
      </c>
      <c r="J41">
        <v>0</v>
      </c>
      <c r="K41">
        <v>2</v>
      </c>
      <c r="L41">
        <v>1</v>
      </c>
      <c r="M41" t="b">
        <v>0</v>
      </c>
      <c r="N41" t="s">
        <v>1211</v>
      </c>
      <c r="O41" t="s">
        <v>1</v>
      </c>
      <c r="P41" t="s">
        <v>1</v>
      </c>
      <c r="Q41">
        <v>2</v>
      </c>
    </row>
    <row r="42" spans="1:17" x14ac:dyDescent="0.35">
      <c r="A42">
        <v>2588</v>
      </c>
      <c r="B42">
        <v>18</v>
      </c>
      <c r="C42">
        <v>14</v>
      </c>
      <c r="D42">
        <v>-1</v>
      </c>
      <c r="E42">
        <v>-1</v>
      </c>
      <c r="F42">
        <v>-1</v>
      </c>
      <c r="G42">
        <v>-1</v>
      </c>
      <c r="H42" s="5">
        <v>45395.572916666664</v>
      </c>
      <c r="I42">
        <v>5</v>
      </c>
      <c r="J42">
        <v>0</v>
      </c>
      <c r="K42">
        <v>10</v>
      </c>
      <c r="L42">
        <v>1</v>
      </c>
      <c r="M42" t="b">
        <v>0</v>
      </c>
      <c r="N42" t="s">
        <v>1211</v>
      </c>
      <c r="O42" t="s">
        <v>1</v>
      </c>
      <c r="P42" t="s">
        <v>1</v>
      </c>
      <c r="Q42">
        <v>3</v>
      </c>
    </row>
    <row r="43" spans="1:17" x14ac:dyDescent="0.35">
      <c r="A43">
        <v>2589</v>
      </c>
      <c r="B43">
        <v>9</v>
      </c>
      <c r="C43">
        <v>1</v>
      </c>
      <c r="D43">
        <v>-1</v>
      </c>
      <c r="E43">
        <v>-1</v>
      </c>
      <c r="F43">
        <v>-1</v>
      </c>
      <c r="G43">
        <v>-1</v>
      </c>
      <c r="H43" s="5">
        <v>45395.690972222219</v>
      </c>
      <c r="I43">
        <v>5</v>
      </c>
      <c r="J43">
        <v>0</v>
      </c>
      <c r="K43">
        <v>2</v>
      </c>
      <c r="L43">
        <v>1</v>
      </c>
      <c r="M43" t="b">
        <v>0</v>
      </c>
      <c r="N43" t="s">
        <v>1211</v>
      </c>
      <c r="O43" t="s">
        <v>1</v>
      </c>
      <c r="P43" t="s">
        <v>1</v>
      </c>
      <c r="Q43">
        <v>4</v>
      </c>
    </row>
    <row r="44" spans="1:17" x14ac:dyDescent="0.35">
      <c r="A44">
        <v>2590</v>
      </c>
      <c r="B44">
        <v>17</v>
      </c>
      <c r="C44">
        <v>13</v>
      </c>
      <c r="D44">
        <v>-1</v>
      </c>
      <c r="E44">
        <v>-1</v>
      </c>
      <c r="F44">
        <v>-1</v>
      </c>
      <c r="G44">
        <v>-1</v>
      </c>
      <c r="H44" s="5">
        <v>45395.8125</v>
      </c>
      <c r="I44">
        <v>5</v>
      </c>
      <c r="J44">
        <v>0</v>
      </c>
      <c r="K44">
        <v>13</v>
      </c>
      <c r="L44">
        <v>1</v>
      </c>
      <c r="M44" t="b">
        <v>0</v>
      </c>
      <c r="N44" t="s">
        <v>1211</v>
      </c>
      <c r="O44" t="s">
        <v>1</v>
      </c>
      <c r="P44" t="s">
        <v>1</v>
      </c>
      <c r="Q44">
        <v>5</v>
      </c>
    </row>
    <row r="45" spans="1:17" x14ac:dyDescent="0.35">
      <c r="A45">
        <v>2591</v>
      </c>
      <c r="B45">
        <v>2</v>
      </c>
      <c r="C45">
        <v>4</v>
      </c>
      <c r="D45">
        <v>-1</v>
      </c>
      <c r="E45">
        <v>-1</v>
      </c>
      <c r="F45">
        <v>-1</v>
      </c>
      <c r="G45">
        <v>-1</v>
      </c>
      <c r="H45" s="5">
        <v>45395.8125</v>
      </c>
      <c r="I45">
        <v>5</v>
      </c>
      <c r="J45">
        <v>0</v>
      </c>
      <c r="K45">
        <v>19</v>
      </c>
      <c r="L45">
        <v>1</v>
      </c>
      <c r="M45" t="b">
        <v>0</v>
      </c>
      <c r="N45" t="s">
        <v>1211</v>
      </c>
      <c r="O45" t="s">
        <v>1</v>
      </c>
      <c r="P45" t="s">
        <v>1</v>
      </c>
      <c r="Q45">
        <v>6</v>
      </c>
    </row>
    <row r="46" spans="1:17" x14ac:dyDescent="0.35">
      <c r="A46">
        <v>2592</v>
      </c>
      <c r="B46">
        <v>7</v>
      </c>
      <c r="C46">
        <v>15</v>
      </c>
      <c r="D46">
        <v>-1</v>
      </c>
      <c r="E46">
        <v>-1</v>
      </c>
      <c r="F46">
        <v>-1</v>
      </c>
      <c r="G46">
        <v>-1</v>
      </c>
      <c r="H46" s="5">
        <v>45396.541666666664</v>
      </c>
      <c r="I46">
        <v>5</v>
      </c>
      <c r="J46">
        <v>0</v>
      </c>
      <c r="K46">
        <v>11</v>
      </c>
      <c r="L46">
        <v>1</v>
      </c>
      <c r="M46" t="b">
        <v>0</v>
      </c>
      <c r="N46" t="s">
        <v>1211</v>
      </c>
      <c r="O46" t="s">
        <v>1</v>
      </c>
      <c r="P46" t="s">
        <v>1</v>
      </c>
      <c r="Q46">
        <v>7</v>
      </c>
    </row>
    <row r="47" spans="1:17" x14ac:dyDescent="0.35">
      <c r="A47">
        <v>2593</v>
      </c>
      <c r="B47">
        <v>3</v>
      </c>
      <c r="C47">
        <v>11</v>
      </c>
      <c r="D47">
        <v>-1</v>
      </c>
      <c r="E47">
        <v>-1</v>
      </c>
      <c r="F47">
        <v>-1</v>
      </c>
      <c r="G47">
        <v>-1</v>
      </c>
      <c r="H47" s="5">
        <v>45396.666666666664</v>
      </c>
      <c r="I47">
        <v>5</v>
      </c>
      <c r="J47">
        <v>0</v>
      </c>
      <c r="K47">
        <v>23</v>
      </c>
      <c r="L47">
        <v>1</v>
      </c>
      <c r="M47" t="b">
        <v>0</v>
      </c>
      <c r="N47" t="s">
        <v>1211</v>
      </c>
      <c r="O47" t="s">
        <v>1</v>
      </c>
      <c r="P47" t="s">
        <v>1</v>
      </c>
      <c r="Q47">
        <v>8</v>
      </c>
    </row>
    <row r="48" spans="1:17" x14ac:dyDescent="0.35">
      <c r="A48">
        <v>2594</v>
      </c>
      <c r="B48">
        <v>14</v>
      </c>
      <c r="C48">
        <v>12</v>
      </c>
      <c r="D48">
        <v>-1</v>
      </c>
      <c r="E48">
        <v>-1</v>
      </c>
      <c r="F48">
        <v>-1</v>
      </c>
      <c r="G48">
        <v>-1</v>
      </c>
      <c r="H48" s="5">
        <v>45400.8125</v>
      </c>
      <c r="I48">
        <v>6</v>
      </c>
      <c r="J48">
        <v>0</v>
      </c>
      <c r="K48">
        <v>2</v>
      </c>
      <c r="L48">
        <v>1</v>
      </c>
      <c r="M48" t="b">
        <v>1</v>
      </c>
      <c r="N48" t="s">
        <v>1211</v>
      </c>
      <c r="O48" t="s">
        <v>1</v>
      </c>
      <c r="P48" t="s">
        <v>1</v>
      </c>
      <c r="Q48">
        <v>1</v>
      </c>
    </row>
    <row r="49" spans="1:17" x14ac:dyDescent="0.35">
      <c r="A49">
        <v>2595</v>
      </c>
      <c r="B49">
        <v>1</v>
      </c>
      <c r="C49">
        <v>10</v>
      </c>
      <c r="D49">
        <v>-1</v>
      </c>
      <c r="E49">
        <v>-1</v>
      </c>
      <c r="F49">
        <v>-1</v>
      </c>
      <c r="G49">
        <v>-1</v>
      </c>
      <c r="H49" s="5">
        <v>45401.819444444445</v>
      </c>
      <c r="I49">
        <v>6</v>
      </c>
      <c r="J49">
        <v>0</v>
      </c>
      <c r="K49">
        <v>19</v>
      </c>
      <c r="L49">
        <v>1</v>
      </c>
      <c r="M49" t="b">
        <v>0</v>
      </c>
      <c r="N49" t="s">
        <v>1211</v>
      </c>
      <c r="O49" t="s">
        <v>1</v>
      </c>
      <c r="P49" t="s">
        <v>1</v>
      </c>
      <c r="Q49">
        <v>2</v>
      </c>
    </row>
    <row r="50" spans="1:17" x14ac:dyDescent="0.35">
      <c r="A50">
        <v>2596</v>
      </c>
      <c r="B50">
        <v>8</v>
      </c>
      <c r="C50">
        <v>2</v>
      </c>
      <c r="D50">
        <v>-1</v>
      </c>
      <c r="E50">
        <v>-1</v>
      </c>
      <c r="F50">
        <v>-1</v>
      </c>
      <c r="G50">
        <v>-1</v>
      </c>
      <c r="H50" s="5">
        <v>45402.572916666664</v>
      </c>
      <c r="I50">
        <v>6</v>
      </c>
      <c r="J50">
        <v>0</v>
      </c>
      <c r="K50">
        <v>1</v>
      </c>
      <c r="L50">
        <v>1</v>
      </c>
      <c r="M50" t="b">
        <v>0</v>
      </c>
      <c r="N50" t="s">
        <v>1211</v>
      </c>
      <c r="O50" t="s">
        <v>1</v>
      </c>
      <c r="P50" t="s">
        <v>1</v>
      </c>
      <c r="Q50">
        <v>3</v>
      </c>
    </row>
    <row r="51" spans="1:17" x14ac:dyDescent="0.35">
      <c r="A51">
        <v>2597</v>
      </c>
      <c r="B51">
        <v>9</v>
      </c>
      <c r="C51">
        <v>18</v>
      </c>
      <c r="D51">
        <v>-1</v>
      </c>
      <c r="E51">
        <v>-1</v>
      </c>
      <c r="F51">
        <v>-1</v>
      </c>
      <c r="G51">
        <v>-1</v>
      </c>
      <c r="H51" s="5">
        <v>45402.690972222219</v>
      </c>
      <c r="I51">
        <v>6</v>
      </c>
      <c r="J51">
        <v>0</v>
      </c>
      <c r="K51">
        <v>2</v>
      </c>
      <c r="L51">
        <v>1</v>
      </c>
      <c r="M51" t="b">
        <v>0</v>
      </c>
      <c r="N51" t="s">
        <v>1211</v>
      </c>
      <c r="O51" t="s">
        <v>1</v>
      </c>
      <c r="P51" t="s">
        <v>1</v>
      </c>
      <c r="Q51">
        <v>4</v>
      </c>
    </row>
    <row r="52" spans="1:17" x14ac:dyDescent="0.35">
      <c r="A52">
        <v>2598</v>
      </c>
      <c r="B52">
        <v>5</v>
      </c>
      <c r="C52">
        <v>7</v>
      </c>
      <c r="D52">
        <v>-1</v>
      </c>
      <c r="E52">
        <v>-1</v>
      </c>
      <c r="F52">
        <v>-1</v>
      </c>
      <c r="G52">
        <v>-1</v>
      </c>
      <c r="H52" s="5">
        <v>45402.8125</v>
      </c>
      <c r="I52">
        <v>6</v>
      </c>
      <c r="J52">
        <v>0</v>
      </c>
      <c r="K52">
        <v>4</v>
      </c>
      <c r="L52">
        <v>1</v>
      </c>
      <c r="M52" t="b">
        <v>0</v>
      </c>
      <c r="N52" t="s">
        <v>1211</v>
      </c>
      <c r="O52" t="s">
        <v>1</v>
      </c>
      <c r="P52" t="s">
        <v>1</v>
      </c>
      <c r="Q52">
        <v>5</v>
      </c>
    </row>
    <row r="53" spans="1:17" x14ac:dyDescent="0.35">
      <c r="A53">
        <v>2599</v>
      </c>
      <c r="B53">
        <v>3</v>
      </c>
      <c r="C53">
        <v>4</v>
      </c>
      <c r="D53">
        <v>-1</v>
      </c>
      <c r="E53">
        <v>-1</v>
      </c>
      <c r="F53">
        <v>-1</v>
      </c>
      <c r="G53">
        <v>-1</v>
      </c>
      <c r="H53" s="5">
        <v>45402.840277777781</v>
      </c>
      <c r="I53">
        <v>6</v>
      </c>
      <c r="J53">
        <v>0</v>
      </c>
      <c r="K53">
        <v>23</v>
      </c>
      <c r="L53">
        <v>1</v>
      </c>
      <c r="M53" t="b">
        <v>0</v>
      </c>
      <c r="N53" t="s">
        <v>1211</v>
      </c>
      <c r="O53" t="s">
        <v>1</v>
      </c>
      <c r="P53" t="s">
        <v>1</v>
      </c>
      <c r="Q53">
        <v>6</v>
      </c>
    </row>
    <row r="54" spans="1:17" x14ac:dyDescent="0.35">
      <c r="A54">
        <v>2600</v>
      </c>
      <c r="B54">
        <v>6</v>
      </c>
      <c r="C54">
        <v>17</v>
      </c>
      <c r="D54">
        <v>-1</v>
      </c>
      <c r="E54">
        <v>-1</v>
      </c>
      <c r="F54">
        <v>-1</v>
      </c>
      <c r="G54">
        <v>-1</v>
      </c>
      <c r="H54" s="5">
        <v>45403.541666666664</v>
      </c>
      <c r="I54">
        <v>6</v>
      </c>
      <c r="J54">
        <v>0</v>
      </c>
      <c r="K54">
        <v>8</v>
      </c>
      <c r="L54">
        <v>1</v>
      </c>
      <c r="M54" t="b">
        <v>0</v>
      </c>
      <c r="N54" t="s">
        <v>1211</v>
      </c>
      <c r="O54" t="s">
        <v>1</v>
      </c>
      <c r="P54" t="s">
        <v>1</v>
      </c>
      <c r="Q54">
        <v>7</v>
      </c>
    </row>
    <row r="55" spans="1:17" x14ac:dyDescent="0.35">
      <c r="A55">
        <v>2601</v>
      </c>
      <c r="B55">
        <v>15</v>
      </c>
      <c r="C55">
        <v>13</v>
      </c>
      <c r="D55">
        <v>-1</v>
      </c>
      <c r="E55">
        <v>-1</v>
      </c>
      <c r="F55">
        <v>-1</v>
      </c>
      <c r="G55">
        <v>-1</v>
      </c>
      <c r="H55" s="5">
        <v>45403.666666666664</v>
      </c>
      <c r="I55">
        <v>6</v>
      </c>
      <c r="J55">
        <v>0</v>
      </c>
      <c r="K55">
        <v>2</v>
      </c>
      <c r="L55">
        <v>1</v>
      </c>
      <c r="M55" t="b">
        <v>0</v>
      </c>
      <c r="N55" t="s">
        <v>1211</v>
      </c>
      <c r="O55" t="s">
        <v>1</v>
      </c>
      <c r="P55" t="s">
        <v>1</v>
      </c>
      <c r="Q55">
        <v>8</v>
      </c>
    </row>
    <row r="56" spans="1:17" x14ac:dyDescent="0.35">
      <c r="A56">
        <v>2602</v>
      </c>
      <c r="B56">
        <v>11</v>
      </c>
      <c r="C56">
        <v>16</v>
      </c>
      <c r="D56">
        <v>-1</v>
      </c>
      <c r="E56">
        <v>-1</v>
      </c>
      <c r="F56">
        <v>-1</v>
      </c>
      <c r="G56">
        <v>-1</v>
      </c>
      <c r="H56" s="5">
        <v>45406.809027777781</v>
      </c>
      <c r="I56">
        <v>7</v>
      </c>
      <c r="J56">
        <v>0</v>
      </c>
      <c r="K56">
        <v>1</v>
      </c>
      <c r="L56">
        <v>2</v>
      </c>
      <c r="M56" t="b">
        <v>1</v>
      </c>
      <c r="N56" t="s">
        <v>1211</v>
      </c>
      <c r="O56" t="s">
        <v>1</v>
      </c>
      <c r="P56" t="s">
        <v>1</v>
      </c>
      <c r="Q56">
        <v>1</v>
      </c>
    </row>
    <row r="57" spans="1:17" x14ac:dyDescent="0.35">
      <c r="A57">
        <v>2603</v>
      </c>
      <c r="B57">
        <v>10</v>
      </c>
      <c r="C57">
        <v>8</v>
      </c>
      <c r="D57">
        <v>-1</v>
      </c>
      <c r="E57">
        <v>-1</v>
      </c>
      <c r="F57">
        <v>-1</v>
      </c>
      <c r="G57">
        <v>-1</v>
      </c>
      <c r="H57" s="5">
        <v>45407.638888888891</v>
      </c>
      <c r="I57">
        <v>7</v>
      </c>
      <c r="J57">
        <v>0</v>
      </c>
      <c r="K57">
        <v>1</v>
      </c>
      <c r="L57">
        <v>2</v>
      </c>
      <c r="M57" t="b">
        <v>0</v>
      </c>
      <c r="N57" t="s">
        <v>1211</v>
      </c>
      <c r="O57" t="s">
        <v>1</v>
      </c>
      <c r="P57" t="s">
        <v>1</v>
      </c>
      <c r="Q57">
        <v>2</v>
      </c>
    </row>
    <row r="58" spans="1:17" x14ac:dyDescent="0.35">
      <c r="A58">
        <v>2604</v>
      </c>
      <c r="B58">
        <v>18</v>
      </c>
      <c r="C58">
        <v>5</v>
      </c>
      <c r="D58">
        <v>-1</v>
      </c>
      <c r="E58">
        <v>-1</v>
      </c>
      <c r="F58">
        <v>-1</v>
      </c>
      <c r="G58">
        <v>-1</v>
      </c>
      <c r="H58" s="5">
        <v>45407.8125</v>
      </c>
      <c r="I58">
        <v>7</v>
      </c>
      <c r="J58">
        <v>0</v>
      </c>
      <c r="K58">
        <v>10</v>
      </c>
      <c r="L58">
        <v>2</v>
      </c>
      <c r="M58" t="b">
        <v>0</v>
      </c>
      <c r="N58" t="s">
        <v>1211</v>
      </c>
      <c r="O58" t="s">
        <v>1</v>
      </c>
      <c r="P58" t="s">
        <v>1</v>
      </c>
      <c r="Q58">
        <v>3</v>
      </c>
    </row>
    <row r="59" spans="1:17" x14ac:dyDescent="0.35">
      <c r="A59">
        <v>2605</v>
      </c>
      <c r="B59">
        <v>2</v>
      </c>
      <c r="C59">
        <v>14</v>
      </c>
      <c r="D59">
        <v>-1</v>
      </c>
      <c r="E59">
        <v>-1</v>
      </c>
      <c r="F59">
        <v>-1</v>
      </c>
      <c r="G59">
        <v>-1</v>
      </c>
      <c r="H59" s="5">
        <v>45408.819444444445</v>
      </c>
      <c r="I59">
        <v>7</v>
      </c>
      <c r="J59">
        <v>0</v>
      </c>
      <c r="K59">
        <v>19</v>
      </c>
      <c r="L59">
        <v>2</v>
      </c>
      <c r="M59" t="b">
        <v>0</v>
      </c>
      <c r="N59" t="s">
        <v>1211</v>
      </c>
      <c r="O59" t="s">
        <v>1</v>
      </c>
      <c r="P59" t="s">
        <v>1</v>
      </c>
      <c r="Q59">
        <v>4</v>
      </c>
    </row>
    <row r="60" spans="1:17" x14ac:dyDescent="0.35">
      <c r="A60">
        <v>2606</v>
      </c>
      <c r="B60">
        <v>15</v>
      </c>
      <c r="C60">
        <v>1</v>
      </c>
      <c r="D60">
        <v>-1</v>
      </c>
      <c r="E60">
        <v>-1</v>
      </c>
      <c r="F60">
        <v>-1</v>
      </c>
      <c r="G60">
        <v>-1</v>
      </c>
      <c r="H60" s="5">
        <v>45409.572916666664</v>
      </c>
      <c r="I60">
        <v>7</v>
      </c>
      <c r="J60">
        <v>0</v>
      </c>
      <c r="K60">
        <v>15</v>
      </c>
      <c r="L60">
        <v>2</v>
      </c>
      <c r="M60" t="b">
        <v>0</v>
      </c>
      <c r="N60" t="s">
        <v>1211</v>
      </c>
      <c r="O60" t="s">
        <v>1</v>
      </c>
      <c r="P60" t="s">
        <v>1</v>
      </c>
      <c r="Q60">
        <v>5</v>
      </c>
    </row>
    <row r="61" spans="1:17" x14ac:dyDescent="0.35">
      <c r="A61">
        <v>2607</v>
      </c>
      <c r="B61">
        <v>7</v>
      </c>
      <c r="C61">
        <v>9</v>
      </c>
      <c r="D61">
        <v>-1</v>
      </c>
      <c r="E61">
        <v>-1</v>
      </c>
      <c r="F61">
        <v>-1</v>
      </c>
      <c r="G61">
        <v>-1</v>
      </c>
      <c r="H61" s="5">
        <v>45409.690972222219</v>
      </c>
      <c r="I61">
        <v>7</v>
      </c>
      <c r="J61">
        <v>0</v>
      </c>
      <c r="K61">
        <v>1</v>
      </c>
      <c r="L61">
        <v>2</v>
      </c>
      <c r="M61" t="b">
        <v>0</v>
      </c>
      <c r="N61" t="s">
        <v>1211</v>
      </c>
      <c r="O61" t="s">
        <v>1</v>
      </c>
      <c r="P61" t="s">
        <v>1</v>
      </c>
      <c r="Q61">
        <v>6</v>
      </c>
    </row>
    <row r="62" spans="1:17" x14ac:dyDescent="0.35">
      <c r="A62">
        <v>2608</v>
      </c>
      <c r="B62">
        <v>4</v>
      </c>
      <c r="C62">
        <v>12</v>
      </c>
      <c r="D62">
        <v>-1</v>
      </c>
      <c r="E62">
        <v>-1</v>
      </c>
      <c r="F62">
        <v>-1</v>
      </c>
      <c r="G62">
        <v>-1</v>
      </c>
      <c r="H62" s="5">
        <v>45409.8125</v>
      </c>
      <c r="I62">
        <v>7</v>
      </c>
      <c r="J62">
        <v>0</v>
      </c>
      <c r="K62">
        <v>23</v>
      </c>
      <c r="L62">
        <v>2</v>
      </c>
      <c r="M62" t="b">
        <v>0</v>
      </c>
      <c r="N62" t="s">
        <v>1211</v>
      </c>
      <c r="O62" t="s">
        <v>1</v>
      </c>
      <c r="P62" t="s">
        <v>1</v>
      </c>
      <c r="Q62">
        <v>7</v>
      </c>
    </row>
    <row r="63" spans="1:17" x14ac:dyDescent="0.35">
      <c r="A63">
        <v>2609</v>
      </c>
      <c r="B63">
        <v>17</v>
      </c>
      <c r="C63">
        <v>3</v>
      </c>
      <c r="D63">
        <v>-1</v>
      </c>
      <c r="E63">
        <v>-1</v>
      </c>
      <c r="F63">
        <v>-1</v>
      </c>
      <c r="G63">
        <v>-1</v>
      </c>
      <c r="H63" s="5">
        <v>45410.541666666664</v>
      </c>
      <c r="I63">
        <v>7</v>
      </c>
      <c r="J63">
        <v>0</v>
      </c>
      <c r="K63">
        <v>13</v>
      </c>
      <c r="L63">
        <v>2</v>
      </c>
      <c r="M63" t="b">
        <v>0</v>
      </c>
      <c r="N63" t="s">
        <v>1211</v>
      </c>
      <c r="O63" t="s">
        <v>1</v>
      </c>
      <c r="P63" t="s">
        <v>1</v>
      </c>
      <c r="Q63">
        <v>8</v>
      </c>
    </row>
    <row r="64" spans="1:17" x14ac:dyDescent="0.35">
      <c r="A64">
        <v>2610</v>
      </c>
      <c r="B64">
        <v>13</v>
      </c>
      <c r="C64">
        <v>6</v>
      </c>
      <c r="D64">
        <v>-1</v>
      </c>
      <c r="E64">
        <v>-1</v>
      </c>
      <c r="F64">
        <v>-1</v>
      </c>
      <c r="G64">
        <v>-1</v>
      </c>
      <c r="H64" s="5">
        <v>45410.666666666664</v>
      </c>
      <c r="I64">
        <v>7</v>
      </c>
      <c r="J64">
        <v>0</v>
      </c>
      <c r="K64">
        <v>1</v>
      </c>
      <c r="L64">
        <v>2</v>
      </c>
      <c r="M64" t="b">
        <v>0</v>
      </c>
      <c r="N64" t="s">
        <v>1211</v>
      </c>
      <c r="O64" t="s">
        <v>1</v>
      </c>
      <c r="P64" t="s">
        <v>1</v>
      </c>
      <c r="Q64">
        <v>9</v>
      </c>
    </row>
    <row r="65" spans="1:17" x14ac:dyDescent="0.35">
      <c r="A65">
        <v>2611</v>
      </c>
      <c r="B65">
        <v>1</v>
      </c>
      <c r="C65">
        <v>2</v>
      </c>
      <c r="D65">
        <v>-1</v>
      </c>
      <c r="E65">
        <v>-1</v>
      </c>
      <c r="F65">
        <v>-1</v>
      </c>
      <c r="G65">
        <v>-1</v>
      </c>
      <c r="H65" s="5">
        <v>45414.8125</v>
      </c>
      <c r="I65">
        <v>8</v>
      </c>
      <c r="J65">
        <v>0</v>
      </c>
      <c r="K65">
        <v>19</v>
      </c>
      <c r="L65">
        <v>2</v>
      </c>
      <c r="M65" t="b">
        <v>1</v>
      </c>
      <c r="N65" t="s">
        <v>1211</v>
      </c>
      <c r="O65" t="s">
        <v>1</v>
      </c>
      <c r="P65" t="s">
        <v>1</v>
      </c>
      <c r="Q65">
        <v>1</v>
      </c>
    </row>
    <row r="66" spans="1:17" x14ac:dyDescent="0.35">
      <c r="A66">
        <v>2612</v>
      </c>
      <c r="B66">
        <v>9</v>
      </c>
      <c r="C66">
        <v>8</v>
      </c>
      <c r="D66">
        <v>-1</v>
      </c>
      <c r="E66">
        <v>-1</v>
      </c>
      <c r="F66">
        <v>-1</v>
      </c>
      <c r="G66">
        <v>-1</v>
      </c>
      <c r="H66" s="5">
        <v>45415.819444444445</v>
      </c>
      <c r="I66">
        <v>8</v>
      </c>
      <c r="J66">
        <v>0</v>
      </c>
      <c r="K66">
        <v>1</v>
      </c>
      <c r="L66">
        <v>2</v>
      </c>
      <c r="M66" t="b">
        <v>0</v>
      </c>
      <c r="N66" t="s">
        <v>1211</v>
      </c>
      <c r="O66" t="s">
        <v>1</v>
      </c>
      <c r="P66" t="s">
        <v>1</v>
      </c>
      <c r="Q66">
        <v>2</v>
      </c>
    </row>
    <row r="67" spans="1:17" x14ac:dyDescent="0.35">
      <c r="A67">
        <v>2613</v>
      </c>
      <c r="B67">
        <v>6</v>
      </c>
      <c r="C67">
        <v>18</v>
      </c>
      <c r="D67">
        <v>-1</v>
      </c>
      <c r="E67">
        <v>-1</v>
      </c>
      <c r="F67">
        <v>-1</v>
      </c>
      <c r="G67">
        <v>-1</v>
      </c>
      <c r="H67" s="5">
        <v>45416.572916666664</v>
      </c>
      <c r="I67">
        <v>8</v>
      </c>
      <c r="J67">
        <v>0</v>
      </c>
      <c r="K67">
        <v>8</v>
      </c>
      <c r="L67">
        <v>2</v>
      </c>
      <c r="M67" t="b">
        <v>0</v>
      </c>
      <c r="N67" t="s">
        <v>1211</v>
      </c>
      <c r="O67" t="s">
        <v>1</v>
      </c>
      <c r="P67" t="s">
        <v>1</v>
      </c>
      <c r="Q67">
        <v>3</v>
      </c>
    </row>
    <row r="68" spans="1:17" x14ac:dyDescent="0.35">
      <c r="A68">
        <v>2614</v>
      </c>
      <c r="B68">
        <v>14</v>
      </c>
      <c r="C68">
        <v>15</v>
      </c>
      <c r="D68">
        <v>-1</v>
      </c>
      <c r="E68">
        <v>-1</v>
      </c>
      <c r="F68">
        <v>-1</v>
      </c>
      <c r="G68">
        <v>-1</v>
      </c>
      <c r="H68" s="5">
        <v>45416.690972222219</v>
      </c>
      <c r="I68">
        <v>8</v>
      </c>
      <c r="J68">
        <v>0</v>
      </c>
      <c r="K68">
        <v>2</v>
      </c>
      <c r="L68">
        <v>2</v>
      </c>
      <c r="M68" t="b">
        <v>0</v>
      </c>
      <c r="N68" t="s">
        <v>1211</v>
      </c>
      <c r="O68" t="s">
        <v>1</v>
      </c>
      <c r="P68" t="s">
        <v>1</v>
      </c>
      <c r="Q68">
        <v>4</v>
      </c>
    </row>
    <row r="69" spans="1:17" x14ac:dyDescent="0.35">
      <c r="A69">
        <v>2615</v>
      </c>
      <c r="B69">
        <v>16</v>
      </c>
      <c r="C69">
        <v>7</v>
      </c>
      <c r="D69">
        <v>-1</v>
      </c>
      <c r="E69">
        <v>-1</v>
      </c>
      <c r="F69">
        <v>-1</v>
      </c>
      <c r="G69">
        <v>-1</v>
      </c>
      <c r="H69" s="5">
        <v>45416.8125</v>
      </c>
      <c r="I69">
        <v>8</v>
      </c>
      <c r="J69">
        <v>0</v>
      </c>
      <c r="K69">
        <v>1</v>
      </c>
      <c r="L69">
        <v>2</v>
      </c>
      <c r="M69" t="b">
        <v>0</v>
      </c>
      <c r="N69" t="s">
        <v>1211</v>
      </c>
      <c r="O69" t="s">
        <v>1</v>
      </c>
      <c r="P69" t="s">
        <v>1</v>
      </c>
      <c r="Q69">
        <v>5</v>
      </c>
    </row>
    <row r="70" spans="1:17" x14ac:dyDescent="0.35">
      <c r="A70">
        <v>2616</v>
      </c>
      <c r="B70">
        <v>3</v>
      </c>
      <c r="C70">
        <v>10</v>
      </c>
      <c r="D70">
        <v>-1</v>
      </c>
      <c r="E70">
        <v>-1</v>
      </c>
      <c r="F70">
        <v>-1</v>
      </c>
      <c r="G70">
        <v>-1</v>
      </c>
      <c r="H70" s="5">
        <v>45416.840277777781</v>
      </c>
      <c r="I70">
        <v>8</v>
      </c>
      <c r="J70">
        <v>0</v>
      </c>
      <c r="K70">
        <v>23</v>
      </c>
      <c r="L70">
        <v>2</v>
      </c>
      <c r="M70" t="b">
        <v>0</v>
      </c>
      <c r="N70" t="s">
        <v>1211</v>
      </c>
      <c r="O70" t="s">
        <v>1</v>
      </c>
      <c r="P70" t="s">
        <v>1</v>
      </c>
      <c r="Q70">
        <v>6</v>
      </c>
    </row>
    <row r="71" spans="1:17" x14ac:dyDescent="0.35">
      <c r="A71">
        <v>2617</v>
      </c>
      <c r="B71">
        <v>11</v>
      </c>
      <c r="C71">
        <v>4</v>
      </c>
      <c r="D71">
        <v>-1</v>
      </c>
      <c r="E71">
        <v>-1</v>
      </c>
      <c r="F71">
        <v>-1</v>
      </c>
      <c r="G71">
        <v>-1</v>
      </c>
      <c r="H71" s="5">
        <v>45417.541666666664</v>
      </c>
      <c r="I71">
        <v>8</v>
      </c>
      <c r="J71">
        <v>0</v>
      </c>
      <c r="K71">
        <v>1</v>
      </c>
      <c r="L71">
        <v>2</v>
      </c>
      <c r="M71" t="b">
        <v>0</v>
      </c>
      <c r="N71" t="s">
        <v>1211</v>
      </c>
      <c r="O71" t="s">
        <v>1</v>
      </c>
      <c r="P71" t="s">
        <v>1</v>
      </c>
      <c r="Q71">
        <v>7</v>
      </c>
    </row>
    <row r="72" spans="1:17" x14ac:dyDescent="0.35">
      <c r="A72">
        <v>2618</v>
      </c>
      <c r="B72">
        <v>12</v>
      </c>
      <c r="C72">
        <v>13</v>
      </c>
      <c r="D72">
        <v>-1</v>
      </c>
      <c r="E72">
        <v>-1</v>
      </c>
      <c r="F72">
        <v>-1</v>
      </c>
      <c r="G72">
        <v>-1</v>
      </c>
      <c r="H72" s="5">
        <v>45417.666666666664</v>
      </c>
      <c r="I72">
        <v>8</v>
      </c>
      <c r="J72">
        <v>0</v>
      </c>
      <c r="K72">
        <v>2</v>
      </c>
      <c r="L72">
        <v>2</v>
      </c>
      <c r="M72" t="b">
        <v>0</v>
      </c>
      <c r="N72" t="s">
        <v>1211</v>
      </c>
      <c r="O72" t="s">
        <v>1</v>
      </c>
      <c r="P72" t="s">
        <v>1</v>
      </c>
      <c r="Q72">
        <v>8</v>
      </c>
    </row>
    <row r="73" spans="1:17" x14ac:dyDescent="0.35">
      <c r="A73">
        <v>2619</v>
      </c>
      <c r="B73">
        <v>5</v>
      </c>
      <c r="C73">
        <v>17</v>
      </c>
      <c r="D73">
        <v>-1</v>
      </c>
      <c r="E73">
        <v>-1</v>
      </c>
      <c r="F73">
        <v>-1</v>
      </c>
      <c r="G73">
        <v>-1</v>
      </c>
      <c r="H73" s="5">
        <v>45417.798611111109</v>
      </c>
      <c r="I73">
        <v>8</v>
      </c>
      <c r="J73">
        <v>0</v>
      </c>
      <c r="K73">
        <v>4</v>
      </c>
      <c r="L73">
        <v>2</v>
      </c>
      <c r="M73" t="b">
        <v>0</v>
      </c>
      <c r="N73" t="s">
        <v>1211</v>
      </c>
      <c r="O73" t="s">
        <v>1</v>
      </c>
      <c r="P73" t="s">
        <v>1</v>
      </c>
      <c r="Q73">
        <v>9</v>
      </c>
    </row>
    <row r="74" spans="1:17" x14ac:dyDescent="0.35">
      <c r="A74">
        <v>2620</v>
      </c>
      <c r="B74">
        <v>9</v>
      </c>
      <c r="C74">
        <v>16</v>
      </c>
      <c r="D74">
        <v>-1</v>
      </c>
      <c r="E74">
        <v>-1</v>
      </c>
      <c r="F74">
        <v>-1</v>
      </c>
      <c r="G74">
        <v>-1</v>
      </c>
      <c r="H74" s="5">
        <v>45421.8125</v>
      </c>
      <c r="I74">
        <v>9</v>
      </c>
      <c r="J74">
        <v>0</v>
      </c>
      <c r="K74">
        <v>1</v>
      </c>
      <c r="L74">
        <v>2</v>
      </c>
      <c r="M74" t="b">
        <v>1</v>
      </c>
      <c r="N74" t="s">
        <v>1211</v>
      </c>
      <c r="O74" t="s">
        <v>1</v>
      </c>
      <c r="P74" t="s">
        <v>1</v>
      </c>
      <c r="Q74">
        <v>1</v>
      </c>
    </row>
    <row r="75" spans="1:17" x14ac:dyDescent="0.35">
      <c r="A75">
        <v>2621</v>
      </c>
      <c r="B75">
        <v>7</v>
      </c>
      <c r="C75">
        <v>2</v>
      </c>
      <c r="D75">
        <v>-1</v>
      </c>
      <c r="E75">
        <v>-1</v>
      </c>
      <c r="F75">
        <v>-1</v>
      </c>
      <c r="G75">
        <v>-1</v>
      </c>
      <c r="H75" s="5">
        <v>45422.798611111109</v>
      </c>
      <c r="I75">
        <v>9</v>
      </c>
      <c r="J75">
        <v>0</v>
      </c>
      <c r="K75">
        <v>11</v>
      </c>
      <c r="L75">
        <v>2</v>
      </c>
      <c r="M75" t="b">
        <v>0</v>
      </c>
      <c r="N75" t="s">
        <v>1211</v>
      </c>
      <c r="O75" t="s">
        <v>1</v>
      </c>
      <c r="P75" t="s">
        <v>1</v>
      </c>
      <c r="Q75">
        <v>2</v>
      </c>
    </row>
    <row r="76" spans="1:17" x14ac:dyDescent="0.35">
      <c r="A76">
        <v>2622</v>
      </c>
      <c r="B76">
        <v>4</v>
      </c>
      <c r="C76">
        <v>6</v>
      </c>
      <c r="D76">
        <v>-1</v>
      </c>
      <c r="E76">
        <v>-1</v>
      </c>
      <c r="F76">
        <v>-1</v>
      </c>
      <c r="G76">
        <v>-1</v>
      </c>
      <c r="H76" s="5">
        <v>45422.847222222219</v>
      </c>
      <c r="I76">
        <v>9</v>
      </c>
      <c r="J76">
        <v>0</v>
      </c>
      <c r="K76">
        <v>23</v>
      </c>
      <c r="L76">
        <v>2</v>
      </c>
      <c r="M76" t="b">
        <v>0</v>
      </c>
      <c r="N76" t="s">
        <v>1211</v>
      </c>
      <c r="O76" t="s">
        <v>1</v>
      </c>
      <c r="P76" t="s">
        <v>1</v>
      </c>
      <c r="Q76">
        <v>3</v>
      </c>
    </row>
    <row r="77" spans="1:17" x14ac:dyDescent="0.35">
      <c r="A77">
        <v>2623</v>
      </c>
      <c r="B77">
        <v>13</v>
      </c>
      <c r="C77">
        <v>14</v>
      </c>
      <c r="D77">
        <v>-1</v>
      </c>
      <c r="E77">
        <v>-1</v>
      </c>
      <c r="F77">
        <v>-1</v>
      </c>
      <c r="G77">
        <v>-1</v>
      </c>
      <c r="H77" s="5">
        <v>45423.572916666664</v>
      </c>
      <c r="I77">
        <v>9</v>
      </c>
      <c r="J77">
        <v>0</v>
      </c>
      <c r="K77">
        <v>3</v>
      </c>
      <c r="L77">
        <v>2</v>
      </c>
      <c r="M77" t="b">
        <v>0</v>
      </c>
      <c r="N77" t="s">
        <v>1211</v>
      </c>
      <c r="O77" t="s">
        <v>1</v>
      </c>
      <c r="P77" t="s">
        <v>1</v>
      </c>
      <c r="Q77">
        <v>4</v>
      </c>
    </row>
    <row r="78" spans="1:17" x14ac:dyDescent="0.35">
      <c r="A78">
        <v>2624</v>
      </c>
      <c r="B78">
        <v>10</v>
      </c>
      <c r="C78">
        <v>18</v>
      </c>
      <c r="D78">
        <v>-1</v>
      </c>
      <c r="E78">
        <v>-1</v>
      </c>
      <c r="F78">
        <v>-1</v>
      </c>
      <c r="G78">
        <v>-1</v>
      </c>
      <c r="H78" s="5">
        <v>45423.690972222219</v>
      </c>
      <c r="I78">
        <v>9</v>
      </c>
      <c r="J78">
        <v>0</v>
      </c>
      <c r="K78">
        <v>2</v>
      </c>
      <c r="L78">
        <v>2</v>
      </c>
      <c r="M78" t="b">
        <v>0</v>
      </c>
      <c r="N78" t="s">
        <v>1211</v>
      </c>
      <c r="O78" t="s">
        <v>1</v>
      </c>
      <c r="P78" t="s">
        <v>1</v>
      </c>
      <c r="Q78">
        <v>5</v>
      </c>
    </row>
    <row r="79" spans="1:17" x14ac:dyDescent="0.35">
      <c r="A79">
        <v>2625</v>
      </c>
      <c r="B79">
        <v>17</v>
      </c>
      <c r="C79">
        <v>15</v>
      </c>
      <c r="D79">
        <v>-1</v>
      </c>
      <c r="E79">
        <v>-1</v>
      </c>
      <c r="F79">
        <v>-1</v>
      </c>
      <c r="G79">
        <v>-1</v>
      </c>
      <c r="H79" s="5">
        <v>45423.8125</v>
      </c>
      <c r="I79">
        <v>9</v>
      </c>
      <c r="J79">
        <v>0</v>
      </c>
      <c r="K79">
        <v>12</v>
      </c>
      <c r="L79">
        <v>2</v>
      </c>
      <c r="M79" t="b">
        <v>0</v>
      </c>
      <c r="N79" t="s">
        <v>1211</v>
      </c>
      <c r="O79" t="s">
        <v>1</v>
      </c>
      <c r="P79" t="s">
        <v>1</v>
      </c>
      <c r="Q79">
        <v>6</v>
      </c>
    </row>
    <row r="80" spans="1:17" x14ac:dyDescent="0.35">
      <c r="A80">
        <v>2626</v>
      </c>
      <c r="B80">
        <v>11</v>
      </c>
      <c r="C80">
        <v>12</v>
      </c>
      <c r="D80">
        <v>-1</v>
      </c>
      <c r="E80">
        <v>-1</v>
      </c>
      <c r="F80">
        <v>-1</v>
      </c>
      <c r="G80">
        <v>-1</v>
      </c>
      <c r="H80" s="5">
        <v>45423.8125</v>
      </c>
      <c r="I80">
        <v>9</v>
      </c>
      <c r="J80">
        <v>0</v>
      </c>
      <c r="K80">
        <v>1</v>
      </c>
      <c r="L80">
        <v>2</v>
      </c>
      <c r="M80" t="b">
        <v>0</v>
      </c>
      <c r="N80" t="s">
        <v>1211</v>
      </c>
      <c r="O80" t="s">
        <v>1</v>
      </c>
      <c r="P80" t="s">
        <v>1</v>
      </c>
      <c r="Q80">
        <v>7</v>
      </c>
    </row>
    <row r="81" spans="1:17" x14ac:dyDescent="0.35">
      <c r="A81">
        <v>2627</v>
      </c>
      <c r="B81">
        <v>8</v>
      </c>
      <c r="C81">
        <v>3</v>
      </c>
      <c r="D81">
        <v>-1</v>
      </c>
      <c r="E81">
        <v>-1</v>
      </c>
      <c r="F81">
        <v>-1</v>
      </c>
      <c r="G81">
        <v>-1</v>
      </c>
      <c r="H81" s="5">
        <v>45424.541666666664</v>
      </c>
      <c r="I81">
        <v>9</v>
      </c>
      <c r="J81">
        <v>0</v>
      </c>
      <c r="K81">
        <v>2</v>
      </c>
      <c r="L81">
        <v>2</v>
      </c>
      <c r="M81" t="b">
        <v>0</v>
      </c>
      <c r="N81" t="s">
        <v>1211</v>
      </c>
      <c r="O81" t="s">
        <v>1</v>
      </c>
      <c r="P81" t="s">
        <v>1</v>
      </c>
      <c r="Q81">
        <v>8</v>
      </c>
    </row>
    <row r="82" spans="1:17" x14ac:dyDescent="0.35">
      <c r="A82">
        <v>2628</v>
      </c>
      <c r="B82">
        <v>1</v>
      </c>
      <c r="C82">
        <v>5</v>
      </c>
      <c r="D82">
        <v>-1</v>
      </c>
      <c r="E82">
        <v>-1</v>
      </c>
      <c r="F82">
        <v>-1</v>
      </c>
      <c r="G82">
        <v>-1</v>
      </c>
      <c r="H82" s="5">
        <v>45424.666666666664</v>
      </c>
      <c r="I82">
        <v>9</v>
      </c>
      <c r="J82">
        <v>0</v>
      </c>
      <c r="K82">
        <v>19</v>
      </c>
      <c r="L82">
        <v>2</v>
      </c>
      <c r="M82" t="b">
        <v>0</v>
      </c>
      <c r="N82" t="s">
        <v>1211</v>
      </c>
      <c r="O82" t="s">
        <v>1</v>
      </c>
      <c r="P82" t="s">
        <v>1</v>
      </c>
      <c r="Q82">
        <v>9</v>
      </c>
    </row>
    <row r="83" spans="1:17" x14ac:dyDescent="0.35">
      <c r="A83">
        <v>2629</v>
      </c>
      <c r="B83">
        <v>17</v>
      </c>
      <c r="C83">
        <v>7</v>
      </c>
      <c r="D83">
        <v>-1</v>
      </c>
      <c r="E83">
        <v>-1</v>
      </c>
      <c r="F83">
        <v>-1</v>
      </c>
      <c r="G83">
        <v>-1</v>
      </c>
      <c r="H83" s="5">
        <v>45428.8125</v>
      </c>
      <c r="I83">
        <v>10</v>
      </c>
      <c r="J83">
        <v>0</v>
      </c>
      <c r="K83">
        <v>12</v>
      </c>
      <c r="L83">
        <v>2</v>
      </c>
      <c r="M83" t="b">
        <v>1</v>
      </c>
      <c r="N83" t="s">
        <v>1211</v>
      </c>
      <c r="O83" t="s">
        <v>1</v>
      </c>
      <c r="P83" t="s">
        <v>1</v>
      </c>
      <c r="Q83">
        <v>1</v>
      </c>
    </row>
    <row r="84" spans="1:17" x14ac:dyDescent="0.35">
      <c r="A84">
        <v>2630</v>
      </c>
      <c r="B84">
        <v>6</v>
      </c>
      <c r="C84">
        <v>9</v>
      </c>
      <c r="D84">
        <v>-1</v>
      </c>
      <c r="E84">
        <v>-1</v>
      </c>
      <c r="F84">
        <v>-1</v>
      </c>
      <c r="G84">
        <v>-1</v>
      </c>
      <c r="H84" s="5">
        <v>45429.819444444445</v>
      </c>
      <c r="I84">
        <v>10</v>
      </c>
      <c r="J84">
        <v>0</v>
      </c>
      <c r="K84">
        <v>8</v>
      </c>
      <c r="L84">
        <v>2</v>
      </c>
      <c r="M84" t="b">
        <v>0</v>
      </c>
      <c r="N84" t="s">
        <v>1211</v>
      </c>
      <c r="O84" t="s">
        <v>1</v>
      </c>
      <c r="P84" t="s">
        <v>1</v>
      </c>
      <c r="Q84">
        <v>2</v>
      </c>
    </row>
    <row r="85" spans="1:17" x14ac:dyDescent="0.35">
      <c r="A85">
        <v>2631</v>
      </c>
      <c r="B85">
        <v>8</v>
      </c>
      <c r="C85">
        <v>1</v>
      </c>
      <c r="D85">
        <v>-1</v>
      </c>
      <c r="E85">
        <v>-1</v>
      </c>
      <c r="F85">
        <v>-1</v>
      </c>
      <c r="G85">
        <v>-1</v>
      </c>
      <c r="H85" s="5">
        <v>45430.572916666664</v>
      </c>
      <c r="I85">
        <v>10</v>
      </c>
      <c r="J85">
        <v>0</v>
      </c>
      <c r="K85">
        <v>1</v>
      </c>
      <c r="L85">
        <v>2</v>
      </c>
      <c r="M85" t="b">
        <v>0</v>
      </c>
      <c r="N85" t="s">
        <v>1211</v>
      </c>
      <c r="O85" t="s">
        <v>1</v>
      </c>
      <c r="P85" t="s">
        <v>1</v>
      </c>
      <c r="Q85">
        <v>3</v>
      </c>
    </row>
    <row r="86" spans="1:17" x14ac:dyDescent="0.35">
      <c r="A86">
        <v>2632</v>
      </c>
      <c r="B86">
        <v>18</v>
      </c>
      <c r="C86">
        <v>12</v>
      </c>
      <c r="D86">
        <v>-1</v>
      </c>
      <c r="E86">
        <v>-1</v>
      </c>
      <c r="F86">
        <v>-1</v>
      </c>
      <c r="G86">
        <v>-1</v>
      </c>
      <c r="H86" s="5">
        <v>45430.690972222219</v>
      </c>
      <c r="I86">
        <v>10</v>
      </c>
      <c r="J86">
        <v>0</v>
      </c>
      <c r="K86">
        <v>17</v>
      </c>
      <c r="L86">
        <v>2</v>
      </c>
      <c r="M86" t="b">
        <v>0</v>
      </c>
      <c r="N86" t="s">
        <v>1211</v>
      </c>
      <c r="O86" t="s">
        <v>1</v>
      </c>
      <c r="P86" t="s">
        <v>1</v>
      </c>
      <c r="Q86">
        <v>4</v>
      </c>
    </row>
    <row r="87" spans="1:17" x14ac:dyDescent="0.35">
      <c r="A87">
        <v>2633</v>
      </c>
      <c r="B87">
        <v>5</v>
      </c>
      <c r="C87">
        <v>11</v>
      </c>
      <c r="D87">
        <v>-1</v>
      </c>
      <c r="E87">
        <v>-1</v>
      </c>
      <c r="F87">
        <v>-1</v>
      </c>
      <c r="G87">
        <v>-1</v>
      </c>
      <c r="H87" s="5">
        <v>45430.8125</v>
      </c>
      <c r="I87">
        <v>10</v>
      </c>
      <c r="J87">
        <v>0</v>
      </c>
      <c r="K87">
        <v>4</v>
      </c>
      <c r="L87">
        <v>2</v>
      </c>
      <c r="M87" t="b">
        <v>0</v>
      </c>
      <c r="N87" t="s">
        <v>1211</v>
      </c>
      <c r="O87" t="s">
        <v>1</v>
      </c>
      <c r="P87" t="s">
        <v>1</v>
      </c>
      <c r="Q87">
        <v>5</v>
      </c>
    </row>
    <row r="88" spans="1:17" x14ac:dyDescent="0.35">
      <c r="A88">
        <v>2634</v>
      </c>
      <c r="B88">
        <v>14</v>
      </c>
      <c r="C88">
        <v>4</v>
      </c>
      <c r="D88">
        <v>-1</v>
      </c>
      <c r="E88">
        <v>-1</v>
      </c>
      <c r="F88">
        <v>-1</v>
      </c>
      <c r="G88">
        <v>-1</v>
      </c>
      <c r="H88" s="5">
        <v>45430.8125</v>
      </c>
      <c r="I88">
        <v>10</v>
      </c>
      <c r="J88">
        <v>0</v>
      </c>
      <c r="K88">
        <v>2</v>
      </c>
      <c r="L88">
        <v>2</v>
      </c>
      <c r="M88" t="b">
        <v>0</v>
      </c>
      <c r="N88" t="s">
        <v>1211</v>
      </c>
      <c r="O88" t="s">
        <v>1</v>
      </c>
      <c r="P88" t="s">
        <v>1</v>
      </c>
      <c r="Q88">
        <v>6</v>
      </c>
    </row>
    <row r="89" spans="1:17" x14ac:dyDescent="0.35">
      <c r="A89">
        <v>2635</v>
      </c>
      <c r="B89">
        <v>10</v>
      </c>
      <c r="C89">
        <v>15</v>
      </c>
      <c r="D89">
        <v>-1</v>
      </c>
      <c r="E89">
        <v>-1</v>
      </c>
      <c r="F89">
        <v>-1</v>
      </c>
      <c r="G89">
        <v>-1</v>
      </c>
      <c r="H89" s="5">
        <v>45431.548611111109</v>
      </c>
      <c r="I89">
        <v>10</v>
      </c>
      <c r="J89">
        <v>0</v>
      </c>
      <c r="K89">
        <v>2</v>
      </c>
      <c r="L89">
        <v>2</v>
      </c>
      <c r="M89" t="b">
        <v>0</v>
      </c>
      <c r="N89" t="s">
        <v>1211</v>
      </c>
      <c r="O89" t="s">
        <v>1</v>
      </c>
      <c r="P89" t="s">
        <v>1</v>
      </c>
      <c r="Q89">
        <v>7</v>
      </c>
    </row>
    <row r="90" spans="1:17" x14ac:dyDescent="0.35">
      <c r="A90">
        <v>2636</v>
      </c>
      <c r="B90">
        <v>2</v>
      </c>
      <c r="C90">
        <v>13</v>
      </c>
      <c r="D90">
        <v>-1</v>
      </c>
      <c r="E90">
        <v>-1</v>
      </c>
      <c r="F90">
        <v>-1</v>
      </c>
      <c r="G90">
        <v>-1</v>
      </c>
      <c r="H90" s="5">
        <v>45431.638888888891</v>
      </c>
      <c r="I90">
        <v>10</v>
      </c>
      <c r="J90">
        <v>0</v>
      </c>
      <c r="K90">
        <v>19</v>
      </c>
      <c r="L90">
        <v>2</v>
      </c>
      <c r="M90" t="b">
        <v>0</v>
      </c>
      <c r="N90" t="s">
        <v>1211</v>
      </c>
      <c r="O90" t="s">
        <v>1</v>
      </c>
      <c r="P90" t="s">
        <v>1</v>
      </c>
      <c r="Q90">
        <v>8</v>
      </c>
    </row>
    <row r="91" spans="1:17" x14ac:dyDescent="0.35">
      <c r="A91">
        <v>2637</v>
      </c>
      <c r="B91">
        <v>3</v>
      </c>
      <c r="C91">
        <v>16</v>
      </c>
      <c r="D91">
        <v>-1</v>
      </c>
      <c r="E91">
        <v>-1</v>
      </c>
      <c r="F91">
        <v>-1</v>
      </c>
      <c r="G91">
        <v>-1</v>
      </c>
      <c r="H91" s="5">
        <v>45431.763888888891</v>
      </c>
      <c r="I91">
        <v>10</v>
      </c>
      <c r="J91">
        <v>0</v>
      </c>
      <c r="K91">
        <v>23</v>
      </c>
      <c r="L91">
        <v>2</v>
      </c>
      <c r="M91" t="b">
        <v>0</v>
      </c>
      <c r="N91" t="s">
        <v>1211</v>
      </c>
      <c r="O91" t="s">
        <v>1</v>
      </c>
      <c r="P91" t="s">
        <v>1</v>
      </c>
      <c r="Q91">
        <v>9</v>
      </c>
    </row>
    <row r="92" spans="1:17" x14ac:dyDescent="0.35">
      <c r="A92">
        <v>2638</v>
      </c>
      <c r="B92">
        <v>12</v>
      </c>
      <c r="C92">
        <v>6</v>
      </c>
      <c r="D92">
        <v>-1</v>
      </c>
      <c r="E92">
        <v>-1</v>
      </c>
      <c r="F92">
        <v>-1</v>
      </c>
      <c r="G92">
        <v>-1</v>
      </c>
      <c r="H92" s="5">
        <v>45435.8125</v>
      </c>
      <c r="I92">
        <v>11</v>
      </c>
      <c r="J92">
        <v>0</v>
      </c>
      <c r="K92">
        <v>2</v>
      </c>
      <c r="L92">
        <v>2</v>
      </c>
      <c r="M92" t="b">
        <v>1</v>
      </c>
      <c r="N92" t="s">
        <v>1211</v>
      </c>
      <c r="O92" t="s">
        <v>1</v>
      </c>
      <c r="P92" t="s">
        <v>1</v>
      </c>
      <c r="Q92">
        <v>1</v>
      </c>
    </row>
    <row r="93" spans="1:17" x14ac:dyDescent="0.35">
      <c r="A93">
        <v>2639</v>
      </c>
      <c r="B93">
        <v>4</v>
      </c>
      <c r="C93">
        <v>8</v>
      </c>
      <c r="D93">
        <v>-1</v>
      </c>
      <c r="E93">
        <v>-1</v>
      </c>
      <c r="F93">
        <v>-1</v>
      </c>
      <c r="G93">
        <v>-1</v>
      </c>
      <c r="H93" s="5">
        <v>45436.840277777781</v>
      </c>
      <c r="I93">
        <v>11</v>
      </c>
      <c r="J93">
        <v>0</v>
      </c>
      <c r="K93">
        <v>23</v>
      </c>
      <c r="L93">
        <v>2</v>
      </c>
      <c r="M93" t="b">
        <v>0</v>
      </c>
      <c r="N93" t="s">
        <v>1211</v>
      </c>
      <c r="O93" t="s">
        <v>1</v>
      </c>
      <c r="P93" t="s">
        <v>1</v>
      </c>
      <c r="Q93">
        <v>2</v>
      </c>
    </row>
    <row r="94" spans="1:17" x14ac:dyDescent="0.35">
      <c r="A94">
        <v>2640</v>
      </c>
      <c r="B94">
        <v>9</v>
      </c>
      <c r="C94">
        <v>17</v>
      </c>
      <c r="D94">
        <v>-1</v>
      </c>
      <c r="E94">
        <v>-1</v>
      </c>
      <c r="F94">
        <v>-1</v>
      </c>
      <c r="G94">
        <v>-1</v>
      </c>
      <c r="H94" s="5">
        <v>45437.572916666664</v>
      </c>
      <c r="I94">
        <v>11</v>
      </c>
      <c r="J94">
        <v>0</v>
      </c>
      <c r="K94">
        <v>2</v>
      </c>
      <c r="L94">
        <v>2</v>
      </c>
      <c r="M94" t="b">
        <v>0</v>
      </c>
      <c r="N94" t="s">
        <v>1211</v>
      </c>
      <c r="O94" t="s">
        <v>1</v>
      </c>
      <c r="P94" t="s">
        <v>1</v>
      </c>
      <c r="Q94">
        <v>3</v>
      </c>
    </row>
    <row r="95" spans="1:17" x14ac:dyDescent="0.35">
      <c r="A95">
        <v>2641</v>
      </c>
      <c r="B95">
        <v>15</v>
      </c>
      <c r="C95">
        <v>2</v>
      </c>
      <c r="D95">
        <v>-1</v>
      </c>
      <c r="E95">
        <v>-1</v>
      </c>
      <c r="F95">
        <v>-1</v>
      </c>
      <c r="G95">
        <v>-1</v>
      </c>
      <c r="H95" s="5">
        <v>45437.572916666664</v>
      </c>
      <c r="I95">
        <v>11</v>
      </c>
      <c r="J95">
        <v>0</v>
      </c>
      <c r="K95">
        <v>15</v>
      </c>
      <c r="L95">
        <v>2</v>
      </c>
      <c r="M95" t="b">
        <v>0</v>
      </c>
      <c r="N95" t="s">
        <v>1211</v>
      </c>
      <c r="O95" t="s">
        <v>1</v>
      </c>
      <c r="P95" t="s">
        <v>1</v>
      </c>
      <c r="Q95">
        <v>4</v>
      </c>
    </row>
    <row r="96" spans="1:17" x14ac:dyDescent="0.35">
      <c r="A96">
        <v>2642</v>
      </c>
      <c r="B96">
        <v>7</v>
      </c>
      <c r="C96">
        <v>18</v>
      </c>
      <c r="D96">
        <v>-1</v>
      </c>
      <c r="E96">
        <v>-1</v>
      </c>
      <c r="F96">
        <v>-1</v>
      </c>
      <c r="G96">
        <v>-1</v>
      </c>
      <c r="H96" s="5">
        <v>45437.690972222219</v>
      </c>
      <c r="I96">
        <v>11</v>
      </c>
      <c r="J96">
        <v>0</v>
      </c>
      <c r="K96">
        <v>11</v>
      </c>
      <c r="L96">
        <v>2</v>
      </c>
      <c r="M96" t="b">
        <v>0</v>
      </c>
      <c r="N96" t="s">
        <v>1211</v>
      </c>
      <c r="O96" t="s">
        <v>1</v>
      </c>
      <c r="P96" t="s">
        <v>1</v>
      </c>
      <c r="Q96">
        <v>5</v>
      </c>
    </row>
    <row r="97" spans="1:17" x14ac:dyDescent="0.35">
      <c r="A97">
        <v>2643</v>
      </c>
      <c r="B97">
        <v>11</v>
      </c>
      <c r="C97">
        <v>10</v>
      </c>
      <c r="D97">
        <v>-1</v>
      </c>
      <c r="E97">
        <v>-1</v>
      </c>
      <c r="F97">
        <v>-1</v>
      </c>
      <c r="G97">
        <v>-1</v>
      </c>
      <c r="H97" s="5">
        <v>45437.819444444445</v>
      </c>
      <c r="I97">
        <v>11</v>
      </c>
      <c r="J97">
        <v>0</v>
      </c>
      <c r="K97">
        <v>1</v>
      </c>
      <c r="L97">
        <v>2</v>
      </c>
      <c r="M97" t="b">
        <v>0</v>
      </c>
      <c r="N97" t="s">
        <v>1211</v>
      </c>
      <c r="O97" t="s">
        <v>1</v>
      </c>
      <c r="P97" t="s">
        <v>1</v>
      </c>
      <c r="Q97">
        <v>6</v>
      </c>
    </row>
    <row r="98" spans="1:17" x14ac:dyDescent="0.35">
      <c r="A98">
        <v>2644</v>
      </c>
      <c r="B98">
        <v>13</v>
      </c>
      <c r="C98">
        <v>5</v>
      </c>
      <c r="D98">
        <v>-1</v>
      </c>
      <c r="E98">
        <v>-1</v>
      </c>
      <c r="F98">
        <v>-1</v>
      </c>
      <c r="G98">
        <v>-1</v>
      </c>
      <c r="H98" s="5">
        <v>45438.548611111109</v>
      </c>
      <c r="I98">
        <v>11</v>
      </c>
      <c r="J98">
        <v>0</v>
      </c>
      <c r="K98">
        <v>2</v>
      </c>
      <c r="L98">
        <v>2</v>
      </c>
      <c r="M98" t="b">
        <v>0</v>
      </c>
      <c r="N98" t="s">
        <v>1211</v>
      </c>
      <c r="O98" t="s">
        <v>1</v>
      </c>
      <c r="P98" t="s">
        <v>1</v>
      </c>
      <c r="Q98">
        <v>7</v>
      </c>
    </row>
    <row r="99" spans="1:17" x14ac:dyDescent="0.35">
      <c r="A99">
        <v>2645</v>
      </c>
      <c r="B99">
        <v>16</v>
      </c>
      <c r="C99">
        <v>14</v>
      </c>
      <c r="D99">
        <v>-1</v>
      </c>
      <c r="E99">
        <v>-1</v>
      </c>
      <c r="F99">
        <v>-1</v>
      </c>
      <c r="G99">
        <v>-1</v>
      </c>
      <c r="H99" s="5">
        <v>45438.638888888891</v>
      </c>
      <c r="I99">
        <v>11</v>
      </c>
      <c r="J99">
        <v>0</v>
      </c>
      <c r="K99">
        <v>1</v>
      </c>
      <c r="L99">
        <v>2</v>
      </c>
      <c r="M99" t="b">
        <v>0</v>
      </c>
      <c r="N99" t="s">
        <v>1211</v>
      </c>
      <c r="O99" t="s">
        <v>1</v>
      </c>
      <c r="P99" t="s">
        <v>1</v>
      </c>
      <c r="Q99">
        <v>8</v>
      </c>
    </row>
    <row r="100" spans="1:17" x14ac:dyDescent="0.35">
      <c r="A100">
        <v>2646</v>
      </c>
      <c r="B100">
        <v>1</v>
      </c>
      <c r="C100">
        <v>3</v>
      </c>
      <c r="D100">
        <v>-1</v>
      </c>
      <c r="E100">
        <v>-1</v>
      </c>
      <c r="F100">
        <v>-1</v>
      </c>
      <c r="G100">
        <v>-1</v>
      </c>
      <c r="H100" s="5">
        <v>45438.694444444445</v>
      </c>
      <c r="I100">
        <v>11</v>
      </c>
      <c r="J100">
        <v>0</v>
      </c>
      <c r="K100">
        <v>19</v>
      </c>
      <c r="L100">
        <v>2</v>
      </c>
      <c r="M100" t="b">
        <v>0</v>
      </c>
      <c r="N100" t="s">
        <v>1211</v>
      </c>
      <c r="O100" t="s">
        <v>1</v>
      </c>
      <c r="P100" t="s">
        <v>1</v>
      </c>
      <c r="Q100">
        <v>9</v>
      </c>
    </row>
    <row r="101" spans="1:17" x14ac:dyDescent="0.35">
      <c r="A101">
        <v>2647</v>
      </c>
      <c r="B101">
        <v>2</v>
      </c>
      <c r="C101">
        <v>9</v>
      </c>
      <c r="D101">
        <v>-1</v>
      </c>
      <c r="E101">
        <v>-1</v>
      </c>
      <c r="F101">
        <v>-1</v>
      </c>
      <c r="G101">
        <v>-1</v>
      </c>
      <c r="H101" s="5">
        <v>45442.8125</v>
      </c>
      <c r="I101">
        <v>12</v>
      </c>
      <c r="J101">
        <v>0</v>
      </c>
      <c r="K101">
        <v>19</v>
      </c>
      <c r="L101">
        <v>2</v>
      </c>
      <c r="M101" t="b">
        <v>1</v>
      </c>
      <c r="N101" t="s">
        <v>1211</v>
      </c>
      <c r="O101" t="s">
        <v>1</v>
      </c>
      <c r="P101" t="s">
        <v>1</v>
      </c>
      <c r="Q101">
        <v>1</v>
      </c>
    </row>
    <row r="102" spans="1:17" x14ac:dyDescent="0.35">
      <c r="A102">
        <v>2648</v>
      </c>
      <c r="B102">
        <v>8</v>
      </c>
      <c r="C102">
        <v>12</v>
      </c>
      <c r="D102">
        <v>-1</v>
      </c>
      <c r="E102">
        <v>-1</v>
      </c>
      <c r="F102">
        <v>-1</v>
      </c>
      <c r="G102">
        <v>-1</v>
      </c>
      <c r="H102" s="5">
        <v>45443.819444444445</v>
      </c>
      <c r="I102">
        <v>12</v>
      </c>
      <c r="J102">
        <v>0</v>
      </c>
      <c r="K102">
        <v>2</v>
      </c>
      <c r="L102">
        <v>2</v>
      </c>
      <c r="M102" t="b">
        <v>0</v>
      </c>
      <c r="N102" t="s">
        <v>1211</v>
      </c>
      <c r="O102" t="s">
        <v>1</v>
      </c>
      <c r="P102" t="s">
        <v>1</v>
      </c>
      <c r="Q102">
        <v>2</v>
      </c>
    </row>
    <row r="103" spans="1:17" x14ac:dyDescent="0.35">
      <c r="A103">
        <v>2649</v>
      </c>
      <c r="B103">
        <v>13</v>
      </c>
      <c r="C103">
        <v>1</v>
      </c>
      <c r="D103">
        <v>-1</v>
      </c>
      <c r="E103">
        <v>-1</v>
      </c>
      <c r="F103">
        <v>-1</v>
      </c>
      <c r="G103">
        <v>-1</v>
      </c>
      <c r="H103" s="5">
        <v>45444.572916666664</v>
      </c>
      <c r="I103">
        <v>12</v>
      </c>
      <c r="J103">
        <v>0</v>
      </c>
      <c r="K103">
        <v>1</v>
      </c>
      <c r="L103">
        <v>2</v>
      </c>
      <c r="M103" t="b">
        <v>0</v>
      </c>
      <c r="N103" t="s">
        <v>1211</v>
      </c>
      <c r="O103" t="s">
        <v>1</v>
      </c>
      <c r="P103" t="s">
        <v>1</v>
      </c>
      <c r="Q103">
        <v>3</v>
      </c>
    </row>
    <row r="104" spans="1:17" x14ac:dyDescent="0.35">
      <c r="A104">
        <v>2650</v>
      </c>
      <c r="B104">
        <v>3</v>
      </c>
      <c r="C104">
        <v>14</v>
      </c>
      <c r="D104">
        <v>-1</v>
      </c>
      <c r="E104">
        <v>-1</v>
      </c>
      <c r="F104">
        <v>-1</v>
      </c>
      <c r="G104">
        <v>-1</v>
      </c>
      <c r="H104" s="5">
        <v>45444.690972222219</v>
      </c>
      <c r="I104">
        <v>12</v>
      </c>
      <c r="J104">
        <v>0</v>
      </c>
      <c r="K104">
        <v>23</v>
      </c>
      <c r="L104">
        <v>2</v>
      </c>
      <c r="M104" t="b">
        <v>0</v>
      </c>
      <c r="N104" t="s">
        <v>1211</v>
      </c>
      <c r="O104" t="s">
        <v>1</v>
      </c>
      <c r="P104" t="s">
        <v>1</v>
      </c>
      <c r="Q104">
        <v>4</v>
      </c>
    </row>
    <row r="105" spans="1:17" x14ac:dyDescent="0.35">
      <c r="A105">
        <v>2651</v>
      </c>
      <c r="B105">
        <v>7</v>
      </c>
      <c r="C105">
        <v>11</v>
      </c>
      <c r="D105">
        <v>-1</v>
      </c>
      <c r="E105">
        <v>-1</v>
      </c>
      <c r="F105">
        <v>-1</v>
      </c>
      <c r="G105">
        <v>-1</v>
      </c>
      <c r="H105" s="5">
        <v>45444.8125</v>
      </c>
      <c r="I105">
        <v>12</v>
      </c>
      <c r="J105">
        <v>0</v>
      </c>
      <c r="K105">
        <v>11</v>
      </c>
      <c r="L105">
        <v>2</v>
      </c>
      <c r="M105" t="b">
        <v>0</v>
      </c>
      <c r="N105" t="s">
        <v>1211</v>
      </c>
      <c r="O105" t="s">
        <v>1</v>
      </c>
      <c r="P105" t="s">
        <v>1</v>
      </c>
      <c r="Q105">
        <v>5</v>
      </c>
    </row>
    <row r="106" spans="1:17" x14ac:dyDescent="0.35">
      <c r="A106">
        <v>2652</v>
      </c>
      <c r="B106">
        <v>16</v>
      </c>
      <c r="C106">
        <v>4</v>
      </c>
      <c r="D106">
        <v>-1</v>
      </c>
      <c r="E106">
        <v>-1</v>
      </c>
      <c r="F106">
        <v>-1</v>
      </c>
      <c r="G106">
        <v>-1</v>
      </c>
      <c r="H106" s="5">
        <v>45445.541666666664</v>
      </c>
      <c r="I106">
        <v>12</v>
      </c>
      <c r="J106">
        <v>0</v>
      </c>
      <c r="K106">
        <v>20</v>
      </c>
      <c r="L106">
        <v>2</v>
      </c>
      <c r="M106" t="b">
        <v>0</v>
      </c>
      <c r="N106" t="s">
        <v>1211</v>
      </c>
      <c r="O106" t="s">
        <v>1</v>
      </c>
      <c r="P106" t="s">
        <v>1</v>
      </c>
      <c r="Q106">
        <v>6</v>
      </c>
    </row>
    <row r="107" spans="1:17" x14ac:dyDescent="0.35">
      <c r="A107">
        <v>2653</v>
      </c>
      <c r="B107">
        <v>17</v>
      </c>
      <c r="C107">
        <v>10</v>
      </c>
      <c r="D107">
        <v>-1</v>
      </c>
      <c r="E107">
        <v>-1</v>
      </c>
      <c r="F107">
        <v>-1</v>
      </c>
      <c r="G107">
        <v>-1</v>
      </c>
      <c r="H107" s="5">
        <v>45445.666666666664</v>
      </c>
      <c r="I107">
        <v>12</v>
      </c>
      <c r="J107">
        <v>0</v>
      </c>
      <c r="K107">
        <v>13</v>
      </c>
      <c r="L107">
        <v>2</v>
      </c>
      <c r="M107" t="b">
        <v>0</v>
      </c>
      <c r="N107" t="s">
        <v>1211</v>
      </c>
      <c r="O107" t="s">
        <v>1</v>
      </c>
      <c r="P107" t="s">
        <v>1</v>
      </c>
      <c r="Q107">
        <v>7</v>
      </c>
    </row>
    <row r="108" spans="1:17" x14ac:dyDescent="0.35">
      <c r="A108">
        <v>2654</v>
      </c>
      <c r="B108">
        <v>1</v>
      </c>
      <c r="C108">
        <v>11</v>
      </c>
      <c r="D108">
        <v>-1</v>
      </c>
      <c r="E108">
        <v>-1</v>
      </c>
      <c r="F108">
        <v>-1</v>
      </c>
      <c r="G108">
        <v>-1</v>
      </c>
      <c r="H108" s="5">
        <v>45449.8125</v>
      </c>
      <c r="I108">
        <v>13</v>
      </c>
      <c r="J108">
        <v>0</v>
      </c>
      <c r="K108">
        <v>19</v>
      </c>
      <c r="L108">
        <v>3</v>
      </c>
      <c r="M108" t="b">
        <v>1</v>
      </c>
      <c r="N108" t="s">
        <v>1211</v>
      </c>
      <c r="O108" t="s">
        <v>1</v>
      </c>
      <c r="P108" t="s">
        <v>1</v>
      </c>
      <c r="Q108">
        <v>1</v>
      </c>
    </row>
    <row r="109" spans="1:17" x14ac:dyDescent="0.35">
      <c r="A109">
        <v>2655</v>
      </c>
      <c r="B109">
        <v>12</v>
      </c>
      <c r="C109">
        <v>5</v>
      </c>
      <c r="D109">
        <v>-1</v>
      </c>
      <c r="E109">
        <v>-1</v>
      </c>
      <c r="F109">
        <v>-1</v>
      </c>
      <c r="G109">
        <v>-1</v>
      </c>
      <c r="H109" s="5">
        <v>45450.819444444445</v>
      </c>
      <c r="I109">
        <v>13</v>
      </c>
      <c r="J109">
        <v>0</v>
      </c>
      <c r="K109">
        <v>2</v>
      </c>
      <c r="L109">
        <v>3</v>
      </c>
      <c r="M109" t="b">
        <v>0</v>
      </c>
      <c r="N109" t="s">
        <v>1211</v>
      </c>
      <c r="O109" t="s">
        <v>1</v>
      </c>
      <c r="P109" t="s">
        <v>1</v>
      </c>
      <c r="Q109">
        <v>2</v>
      </c>
    </row>
    <row r="110" spans="1:17" x14ac:dyDescent="0.35">
      <c r="A110">
        <v>2656</v>
      </c>
      <c r="B110">
        <v>13</v>
      </c>
      <c r="C110">
        <v>18</v>
      </c>
      <c r="D110">
        <v>-1</v>
      </c>
      <c r="E110">
        <v>-1</v>
      </c>
      <c r="F110">
        <v>-1</v>
      </c>
      <c r="G110">
        <v>-1</v>
      </c>
      <c r="H110" s="5">
        <v>45451.572916666664</v>
      </c>
      <c r="I110">
        <v>13</v>
      </c>
      <c r="J110">
        <v>0</v>
      </c>
      <c r="K110">
        <v>3</v>
      </c>
      <c r="L110">
        <v>3</v>
      </c>
      <c r="M110" t="b">
        <v>0</v>
      </c>
      <c r="N110" t="s">
        <v>1211</v>
      </c>
      <c r="O110" t="s">
        <v>1</v>
      </c>
      <c r="P110" t="s">
        <v>1</v>
      </c>
      <c r="Q110">
        <v>3</v>
      </c>
    </row>
    <row r="111" spans="1:17" x14ac:dyDescent="0.35">
      <c r="A111">
        <v>2657</v>
      </c>
      <c r="B111">
        <v>3</v>
      </c>
      <c r="C111">
        <v>15</v>
      </c>
      <c r="D111">
        <v>-1</v>
      </c>
      <c r="E111">
        <v>-1</v>
      </c>
      <c r="F111">
        <v>-1</v>
      </c>
      <c r="G111">
        <v>-1</v>
      </c>
      <c r="H111" s="5">
        <v>45451.690972222219</v>
      </c>
      <c r="I111">
        <v>13</v>
      </c>
      <c r="J111">
        <v>0</v>
      </c>
      <c r="K111">
        <v>23</v>
      </c>
      <c r="L111">
        <v>3</v>
      </c>
      <c r="M111" t="b">
        <v>0</v>
      </c>
      <c r="N111" t="s">
        <v>1211</v>
      </c>
      <c r="O111" t="s">
        <v>1</v>
      </c>
      <c r="P111" t="s">
        <v>1</v>
      </c>
      <c r="Q111">
        <v>4</v>
      </c>
    </row>
    <row r="112" spans="1:17" x14ac:dyDescent="0.35">
      <c r="A112">
        <v>2658</v>
      </c>
      <c r="B112">
        <v>14</v>
      </c>
      <c r="C112">
        <v>17</v>
      </c>
      <c r="D112">
        <v>-1</v>
      </c>
      <c r="E112">
        <v>-1</v>
      </c>
      <c r="F112">
        <v>-1</v>
      </c>
      <c r="G112">
        <v>-1</v>
      </c>
      <c r="H112" s="5">
        <v>45451.8125</v>
      </c>
      <c r="I112">
        <v>13</v>
      </c>
      <c r="J112">
        <v>0</v>
      </c>
      <c r="K112">
        <v>2</v>
      </c>
      <c r="L112">
        <v>3</v>
      </c>
      <c r="M112" t="b">
        <v>0</v>
      </c>
      <c r="N112" t="s">
        <v>1211</v>
      </c>
      <c r="O112" t="s">
        <v>1</v>
      </c>
      <c r="P112" t="s">
        <v>1</v>
      </c>
      <c r="Q112">
        <v>5</v>
      </c>
    </row>
    <row r="113" spans="1:17" x14ac:dyDescent="0.35">
      <c r="A113">
        <v>2659</v>
      </c>
      <c r="B113">
        <v>6</v>
      </c>
      <c r="C113">
        <v>7</v>
      </c>
      <c r="D113">
        <v>-1</v>
      </c>
      <c r="E113">
        <v>-1</v>
      </c>
      <c r="F113">
        <v>-1</v>
      </c>
      <c r="G113">
        <v>-1</v>
      </c>
      <c r="H113" s="5">
        <v>45452.638888888891</v>
      </c>
      <c r="I113">
        <v>13</v>
      </c>
      <c r="J113">
        <v>0</v>
      </c>
      <c r="K113">
        <v>8</v>
      </c>
      <c r="L113">
        <v>3</v>
      </c>
      <c r="M113" t="b">
        <v>0</v>
      </c>
      <c r="N113" t="s">
        <v>1211</v>
      </c>
      <c r="O113" t="s">
        <v>1</v>
      </c>
      <c r="P113" t="s">
        <v>1</v>
      </c>
      <c r="Q113">
        <v>6</v>
      </c>
    </row>
    <row r="114" spans="1:17" x14ac:dyDescent="0.35">
      <c r="A114">
        <v>2660</v>
      </c>
      <c r="B114">
        <v>10</v>
      </c>
      <c r="C114">
        <v>9</v>
      </c>
      <c r="D114">
        <v>-1</v>
      </c>
      <c r="E114">
        <v>-1</v>
      </c>
      <c r="F114">
        <v>-1</v>
      </c>
      <c r="G114">
        <v>-1</v>
      </c>
      <c r="H114" s="5">
        <v>45452.805555555555</v>
      </c>
      <c r="I114">
        <v>13</v>
      </c>
      <c r="J114">
        <v>0</v>
      </c>
      <c r="K114">
        <v>1</v>
      </c>
      <c r="L114">
        <v>3</v>
      </c>
      <c r="M114" t="b">
        <v>0</v>
      </c>
      <c r="N114" t="s">
        <v>1211</v>
      </c>
      <c r="O114" t="s">
        <v>1</v>
      </c>
      <c r="P114" t="s">
        <v>1</v>
      </c>
      <c r="Q114">
        <v>7</v>
      </c>
    </row>
    <row r="115" spans="1:17" x14ac:dyDescent="0.35">
      <c r="A115">
        <v>2661</v>
      </c>
      <c r="B115">
        <v>8</v>
      </c>
      <c r="C115">
        <v>16</v>
      </c>
      <c r="D115">
        <v>-1</v>
      </c>
      <c r="E115">
        <v>-1</v>
      </c>
      <c r="F115">
        <v>-1</v>
      </c>
      <c r="G115">
        <v>-1</v>
      </c>
      <c r="H115" s="5">
        <v>45453.638888888891</v>
      </c>
      <c r="I115">
        <v>13</v>
      </c>
      <c r="J115">
        <v>0</v>
      </c>
      <c r="K115">
        <v>1</v>
      </c>
      <c r="L115">
        <v>3</v>
      </c>
      <c r="M115" t="b">
        <v>0</v>
      </c>
      <c r="N115" t="s">
        <v>1211</v>
      </c>
      <c r="O115" t="s">
        <v>1</v>
      </c>
      <c r="P115" t="s">
        <v>1</v>
      </c>
      <c r="Q115">
        <v>8</v>
      </c>
    </row>
    <row r="116" spans="1:17" x14ac:dyDescent="0.35">
      <c r="A116">
        <v>2662</v>
      </c>
      <c r="B116">
        <v>5</v>
      </c>
      <c r="C116">
        <v>14</v>
      </c>
      <c r="D116">
        <v>-1</v>
      </c>
      <c r="E116">
        <v>-1</v>
      </c>
      <c r="F116">
        <v>-1</v>
      </c>
      <c r="G116">
        <v>-1</v>
      </c>
      <c r="H116" s="5">
        <v>45457.819444444445</v>
      </c>
      <c r="I116">
        <v>14</v>
      </c>
      <c r="J116">
        <v>0</v>
      </c>
      <c r="K116">
        <v>4</v>
      </c>
      <c r="L116">
        <v>3</v>
      </c>
      <c r="M116" t="b">
        <v>1</v>
      </c>
      <c r="N116" t="s">
        <v>1211</v>
      </c>
      <c r="O116" t="s">
        <v>1</v>
      </c>
      <c r="P116" t="s">
        <v>1</v>
      </c>
      <c r="Q116">
        <v>1</v>
      </c>
    </row>
    <row r="117" spans="1:17" x14ac:dyDescent="0.35">
      <c r="A117">
        <v>2663</v>
      </c>
      <c r="B117">
        <v>12</v>
      </c>
      <c r="C117">
        <v>4</v>
      </c>
      <c r="D117">
        <v>-1</v>
      </c>
      <c r="E117">
        <v>-1</v>
      </c>
      <c r="F117">
        <v>-1</v>
      </c>
      <c r="G117">
        <v>-1</v>
      </c>
      <c r="H117" s="5">
        <v>45458.572916666664</v>
      </c>
      <c r="I117">
        <v>14</v>
      </c>
      <c r="J117">
        <v>0</v>
      </c>
      <c r="K117">
        <v>2</v>
      </c>
      <c r="L117">
        <v>3</v>
      </c>
      <c r="M117" t="b">
        <v>0</v>
      </c>
      <c r="N117" t="s">
        <v>1211</v>
      </c>
      <c r="O117" t="s">
        <v>1</v>
      </c>
      <c r="P117" t="s">
        <v>1</v>
      </c>
      <c r="Q117">
        <v>2</v>
      </c>
    </row>
    <row r="118" spans="1:17" x14ac:dyDescent="0.35">
      <c r="A118">
        <v>2664</v>
      </c>
      <c r="B118">
        <v>11</v>
      </c>
      <c r="C118">
        <v>13</v>
      </c>
      <c r="D118">
        <v>-1</v>
      </c>
      <c r="E118">
        <v>-1</v>
      </c>
      <c r="F118">
        <v>-1</v>
      </c>
      <c r="G118">
        <v>-1</v>
      </c>
      <c r="H118" s="5">
        <v>45458.690972222219</v>
      </c>
      <c r="I118">
        <v>14</v>
      </c>
      <c r="J118">
        <v>0</v>
      </c>
      <c r="K118">
        <v>1</v>
      </c>
      <c r="L118">
        <v>3</v>
      </c>
      <c r="M118" t="b">
        <v>0</v>
      </c>
      <c r="N118" t="s">
        <v>1211</v>
      </c>
      <c r="O118" t="s">
        <v>1</v>
      </c>
      <c r="P118" t="s">
        <v>1</v>
      </c>
      <c r="Q118">
        <v>3</v>
      </c>
    </row>
    <row r="119" spans="1:17" x14ac:dyDescent="0.35">
      <c r="A119">
        <v>2665</v>
      </c>
      <c r="B119">
        <v>1</v>
      </c>
      <c r="C119">
        <v>6</v>
      </c>
      <c r="D119">
        <v>-1</v>
      </c>
      <c r="E119">
        <v>-1</v>
      </c>
      <c r="F119">
        <v>-1</v>
      </c>
      <c r="G119">
        <v>-1</v>
      </c>
      <c r="H119" s="5">
        <v>45458.8125</v>
      </c>
      <c r="I119">
        <v>14</v>
      </c>
      <c r="J119">
        <v>0</v>
      </c>
      <c r="K119">
        <v>19</v>
      </c>
      <c r="L119">
        <v>3</v>
      </c>
      <c r="M119" t="b">
        <v>0</v>
      </c>
      <c r="N119" t="s">
        <v>1211</v>
      </c>
      <c r="O119" t="s">
        <v>1</v>
      </c>
      <c r="P119" t="s">
        <v>1</v>
      </c>
      <c r="Q119">
        <v>4</v>
      </c>
    </row>
    <row r="120" spans="1:17" x14ac:dyDescent="0.35">
      <c r="A120">
        <v>2666</v>
      </c>
      <c r="B120">
        <v>15</v>
      </c>
      <c r="C120">
        <v>8</v>
      </c>
      <c r="D120">
        <v>-1</v>
      </c>
      <c r="E120">
        <v>-1</v>
      </c>
      <c r="F120">
        <v>-1</v>
      </c>
      <c r="G120">
        <v>-1</v>
      </c>
      <c r="H120" s="5">
        <v>45459.541666666664</v>
      </c>
      <c r="I120">
        <v>14</v>
      </c>
      <c r="J120">
        <v>0</v>
      </c>
      <c r="K120">
        <v>2</v>
      </c>
      <c r="L120">
        <v>3</v>
      </c>
      <c r="M120" t="b">
        <v>0</v>
      </c>
      <c r="N120" t="s">
        <v>1211</v>
      </c>
      <c r="O120" t="s">
        <v>1</v>
      </c>
      <c r="P120" t="s">
        <v>1</v>
      </c>
      <c r="Q120">
        <v>5</v>
      </c>
    </row>
    <row r="121" spans="1:17" x14ac:dyDescent="0.35">
      <c r="A121">
        <v>2667</v>
      </c>
      <c r="B121">
        <v>18</v>
      </c>
      <c r="C121">
        <v>2</v>
      </c>
      <c r="D121">
        <v>-1</v>
      </c>
      <c r="E121">
        <v>-1</v>
      </c>
      <c r="F121">
        <v>-1</v>
      </c>
      <c r="G121">
        <v>-1</v>
      </c>
      <c r="H121" s="5">
        <v>45459.666666666664</v>
      </c>
      <c r="I121">
        <v>14</v>
      </c>
      <c r="J121">
        <v>0</v>
      </c>
      <c r="K121">
        <v>17</v>
      </c>
      <c r="L121">
        <v>3</v>
      </c>
      <c r="M121" t="b">
        <v>0</v>
      </c>
      <c r="N121" t="s">
        <v>1211</v>
      </c>
      <c r="O121" t="s">
        <v>1</v>
      </c>
      <c r="P121" t="s">
        <v>1</v>
      </c>
      <c r="Q121">
        <v>6</v>
      </c>
    </row>
    <row r="122" spans="1:17" x14ac:dyDescent="0.35">
      <c r="A122">
        <v>2668</v>
      </c>
      <c r="B122">
        <v>9</v>
      </c>
      <c r="C122">
        <v>7</v>
      </c>
      <c r="D122">
        <v>-1</v>
      </c>
      <c r="E122">
        <v>-1</v>
      </c>
      <c r="F122">
        <v>-1</v>
      </c>
      <c r="G122">
        <v>-1</v>
      </c>
      <c r="H122" s="5">
        <v>45464.819444444445</v>
      </c>
      <c r="I122">
        <v>15</v>
      </c>
      <c r="J122">
        <v>0</v>
      </c>
      <c r="K122">
        <v>1</v>
      </c>
      <c r="L122">
        <v>3</v>
      </c>
      <c r="M122" t="b">
        <v>1</v>
      </c>
      <c r="N122" t="s">
        <v>1211</v>
      </c>
      <c r="O122" t="s">
        <v>1</v>
      </c>
      <c r="P122" t="s">
        <v>1</v>
      </c>
      <c r="Q122">
        <v>1</v>
      </c>
    </row>
    <row r="123" spans="1:17" x14ac:dyDescent="0.35">
      <c r="A123">
        <v>2669</v>
      </c>
      <c r="B123">
        <v>2</v>
      </c>
      <c r="C123">
        <v>5</v>
      </c>
      <c r="D123">
        <v>-1</v>
      </c>
      <c r="E123">
        <v>-1</v>
      </c>
      <c r="F123">
        <v>-1</v>
      </c>
      <c r="G123">
        <v>-1</v>
      </c>
      <c r="H123" s="5">
        <v>45465.572916666664</v>
      </c>
      <c r="I123">
        <v>15</v>
      </c>
      <c r="J123">
        <v>0</v>
      </c>
      <c r="K123">
        <v>19</v>
      </c>
      <c r="L123">
        <v>3</v>
      </c>
      <c r="M123" t="b">
        <v>0</v>
      </c>
      <c r="N123" t="s">
        <v>1211</v>
      </c>
      <c r="O123" t="s">
        <v>1</v>
      </c>
      <c r="P123" t="s">
        <v>1</v>
      </c>
      <c r="Q123">
        <v>2</v>
      </c>
    </row>
    <row r="124" spans="1:17" x14ac:dyDescent="0.35">
      <c r="A124">
        <v>2670</v>
      </c>
      <c r="B124">
        <v>18</v>
      </c>
      <c r="C124">
        <v>6</v>
      </c>
      <c r="D124">
        <v>-1</v>
      </c>
      <c r="E124">
        <v>-1</v>
      </c>
      <c r="F124">
        <v>-1</v>
      </c>
      <c r="G124">
        <v>-1</v>
      </c>
      <c r="H124" s="5">
        <v>45465.690972222219</v>
      </c>
      <c r="I124">
        <v>15</v>
      </c>
      <c r="J124">
        <v>0</v>
      </c>
      <c r="K124">
        <v>17</v>
      </c>
      <c r="L124">
        <v>3</v>
      </c>
      <c r="M124" t="b">
        <v>0</v>
      </c>
      <c r="N124" t="s">
        <v>1211</v>
      </c>
      <c r="O124" t="s">
        <v>1</v>
      </c>
      <c r="P124" t="s">
        <v>1</v>
      </c>
      <c r="Q124">
        <v>3</v>
      </c>
    </row>
    <row r="125" spans="1:17" x14ac:dyDescent="0.35">
      <c r="A125">
        <v>2671</v>
      </c>
      <c r="B125">
        <v>16</v>
      </c>
      <c r="C125">
        <v>15</v>
      </c>
      <c r="D125">
        <v>-1</v>
      </c>
      <c r="E125">
        <v>-1</v>
      </c>
      <c r="F125">
        <v>-1</v>
      </c>
      <c r="G125">
        <v>-1</v>
      </c>
      <c r="H125" s="5">
        <v>45465.8125</v>
      </c>
      <c r="I125">
        <v>15</v>
      </c>
      <c r="J125">
        <v>0</v>
      </c>
      <c r="K125">
        <v>1</v>
      </c>
      <c r="L125">
        <v>3</v>
      </c>
      <c r="M125" t="b">
        <v>0</v>
      </c>
      <c r="N125" t="s">
        <v>1211</v>
      </c>
      <c r="O125" t="s">
        <v>1</v>
      </c>
      <c r="P125" t="s">
        <v>1</v>
      </c>
      <c r="Q125">
        <v>4</v>
      </c>
    </row>
    <row r="126" spans="1:17" x14ac:dyDescent="0.35">
      <c r="A126">
        <v>2672</v>
      </c>
      <c r="B126">
        <v>10</v>
      </c>
      <c r="C126">
        <v>3</v>
      </c>
      <c r="D126">
        <v>-1</v>
      </c>
      <c r="E126">
        <v>-1</v>
      </c>
      <c r="F126">
        <v>-1</v>
      </c>
      <c r="G126">
        <v>-1</v>
      </c>
      <c r="H126" s="5">
        <v>45466.541666666664</v>
      </c>
      <c r="I126">
        <v>15</v>
      </c>
      <c r="J126">
        <v>0</v>
      </c>
      <c r="K126">
        <v>2</v>
      </c>
      <c r="L126">
        <v>3</v>
      </c>
      <c r="M126" t="b">
        <v>0</v>
      </c>
      <c r="N126" t="s">
        <v>1211</v>
      </c>
      <c r="O126" t="s">
        <v>1</v>
      </c>
      <c r="P126" t="s">
        <v>1</v>
      </c>
      <c r="Q126">
        <v>5</v>
      </c>
    </row>
    <row r="127" spans="1:17" x14ac:dyDescent="0.35">
      <c r="A127">
        <v>2673</v>
      </c>
      <c r="B127">
        <v>4</v>
      </c>
      <c r="C127">
        <v>17</v>
      </c>
      <c r="D127">
        <v>-1</v>
      </c>
      <c r="E127">
        <v>-1</v>
      </c>
      <c r="F127">
        <v>-1</v>
      </c>
      <c r="G127">
        <v>-1</v>
      </c>
      <c r="H127" s="5">
        <v>45466.666666666664</v>
      </c>
      <c r="I127">
        <v>15</v>
      </c>
      <c r="J127">
        <v>0</v>
      </c>
      <c r="K127">
        <v>23</v>
      </c>
      <c r="L127">
        <v>3</v>
      </c>
      <c r="M127" t="b">
        <v>0</v>
      </c>
      <c r="N127" t="s">
        <v>1211</v>
      </c>
      <c r="O127" t="s">
        <v>1</v>
      </c>
      <c r="P127" t="s">
        <v>1</v>
      </c>
      <c r="Q127">
        <v>6</v>
      </c>
    </row>
    <row r="128" spans="1:17" x14ac:dyDescent="0.35">
      <c r="A128">
        <v>2674</v>
      </c>
      <c r="B128">
        <v>5</v>
      </c>
      <c r="C128">
        <v>16</v>
      </c>
      <c r="D128">
        <v>-1</v>
      </c>
      <c r="E128">
        <v>-1</v>
      </c>
      <c r="F128">
        <v>-1</v>
      </c>
      <c r="G128">
        <v>-1</v>
      </c>
      <c r="H128" s="5">
        <v>45471.5</v>
      </c>
      <c r="I128">
        <v>16</v>
      </c>
      <c r="J128">
        <v>0</v>
      </c>
      <c r="K128">
        <v>4</v>
      </c>
      <c r="L128">
        <v>3</v>
      </c>
      <c r="M128" t="b">
        <v>1</v>
      </c>
      <c r="N128" t="s">
        <v>1211</v>
      </c>
      <c r="O128" t="s">
        <v>1</v>
      </c>
      <c r="P128" t="s">
        <v>1</v>
      </c>
      <c r="Q128">
        <v>1</v>
      </c>
    </row>
    <row r="129" spans="1:17" x14ac:dyDescent="0.35">
      <c r="A129">
        <v>2675</v>
      </c>
      <c r="B129">
        <v>7</v>
      </c>
      <c r="C129">
        <v>10</v>
      </c>
      <c r="D129">
        <v>-1</v>
      </c>
      <c r="E129">
        <v>-1</v>
      </c>
      <c r="F129">
        <v>-1</v>
      </c>
      <c r="G129">
        <v>-1</v>
      </c>
      <c r="H129" s="5">
        <v>45471.5</v>
      </c>
      <c r="I129">
        <v>16</v>
      </c>
      <c r="J129">
        <v>0</v>
      </c>
      <c r="K129">
        <v>1</v>
      </c>
      <c r="L129">
        <v>3</v>
      </c>
      <c r="M129" t="b">
        <v>0</v>
      </c>
      <c r="N129" t="s">
        <v>1211</v>
      </c>
      <c r="O129" t="s">
        <v>1</v>
      </c>
      <c r="P129" t="s">
        <v>1</v>
      </c>
      <c r="Q129">
        <v>2</v>
      </c>
    </row>
    <row r="130" spans="1:17" x14ac:dyDescent="0.35">
      <c r="A130">
        <v>2676</v>
      </c>
      <c r="B130">
        <v>17</v>
      </c>
      <c r="C130">
        <v>8</v>
      </c>
      <c r="D130">
        <v>-1</v>
      </c>
      <c r="E130">
        <v>-1</v>
      </c>
      <c r="F130">
        <v>-1</v>
      </c>
      <c r="G130">
        <v>-1</v>
      </c>
      <c r="H130" s="5">
        <v>45471.5</v>
      </c>
      <c r="I130">
        <v>16</v>
      </c>
      <c r="J130">
        <v>0</v>
      </c>
      <c r="K130">
        <v>13</v>
      </c>
      <c r="L130">
        <v>3</v>
      </c>
      <c r="M130" t="b">
        <v>0</v>
      </c>
      <c r="N130" t="s">
        <v>1211</v>
      </c>
      <c r="O130" t="s">
        <v>1</v>
      </c>
      <c r="P130" t="s">
        <v>1</v>
      </c>
      <c r="Q130">
        <v>3</v>
      </c>
    </row>
    <row r="131" spans="1:17" x14ac:dyDescent="0.35">
      <c r="A131">
        <v>2677</v>
      </c>
      <c r="B131">
        <v>15</v>
      </c>
      <c r="C131">
        <v>12</v>
      </c>
      <c r="D131">
        <v>-1</v>
      </c>
      <c r="E131">
        <v>-1</v>
      </c>
      <c r="F131">
        <v>-1</v>
      </c>
      <c r="G131">
        <v>-1</v>
      </c>
      <c r="H131" s="5">
        <v>45471.5</v>
      </c>
      <c r="I131">
        <v>16</v>
      </c>
      <c r="J131">
        <v>0</v>
      </c>
      <c r="K131">
        <v>2</v>
      </c>
      <c r="L131">
        <v>3</v>
      </c>
      <c r="M131" t="b">
        <v>0</v>
      </c>
      <c r="N131" t="s">
        <v>1211</v>
      </c>
      <c r="O131" t="s">
        <v>1</v>
      </c>
      <c r="P131" t="s">
        <v>1</v>
      </c>
      <c r="Q131">
        <v>4</v>
      </c>
    </row>
    <row r="132" spans="1:17" x14ac:dyDescent="0.35">
      <c r="A132">
        <v>2678</v>
      </c>
      <c r="B132">
        <v>11</v>
      </c>
      <c r="C132">
        <v>9</v>
      </c>
      <c r="D132">
        <v>-1</v>
      </c>
      <c r="E132">
        <v>-1</v>
      </c>
      <c r="F132">
        <v>-1</v>
      </c>
      <c r="G132">
        <v>-1</v>
      </c>
      <c r="H132" s="5">
        <v>45471.5</v>
      </c>
      <c r="I132">
        <v>16</v>
      </c>
      <c r="J132">
        <v>0</v>
      </c>
      <c r="K132">
        <v>1</v>
      </c>
      <c r="L132">
        <v>3</v>
      </c>
      <c r="M132" t="b">
        <v>0</v>
      </c>
      <c r="N132" t="s">
        <v>1211</v>
      </c>
      <c r="O132" t="s">
        <v>1</v>
      </c>
      <c r="P132" t="s">
        <v>1</v>
      </c>
      <c r="Q132">
        <v>5</v>
      </c>
    </row>
    <row r="133" spans="1:17" x14ac:dyDescent="0.35">
      <c r="A133">
        <v>2679</v>
      </c>
      <c r="B133">
        <v>14</v>
      </c>
      <c r="C133">
        <v>2</v>
      </c>
      <c r="D133">
        <v>-1</v>
      </c>
      <c r="E133">
        <v>-1</v>
      </c>
      <c r="F133">
        <v>-1</v>
      </c>
      <c r="G133">
        <v>-1</v>
      </c>
      <c r="H133" s="5">
        <v>45471.5</v>
      </c>
      <c r="I133">
        <v>16</v>
      </c>
      <c r="J133">
        <v>0</v>
      </c>
      <c r="K133">
        <v>2</v>
      </c>
      <c r="L133">
        <v>3</v>
      </c>
      <c r="M133" t="b">
        <v>0</v>
      </c>
      <c r="N133" t="s">
        <v>1211</v>
      </c>
      <c r="O133" t="s">
        <v>1</v>
      </c>
      <c r="P133" t="s">
        <v>1</v>
      </c>
      <c r="Q133">
        <v>6</v>
      </c>
    </row>
    <row r="134" spans="1:17" x14ac:dyDescent="0.35">
      <c r="A134">
        <v>2680</v>
      </c>
      <c r="B134">
        <v>6</v>
      </c>
      <c r="C134">
        <v>4</v>
      </c>
      <c r="D134">
        <v>-1</v>
      </c>
      <c r="E134">
        <v>-1</v>
      </c>
      <c r="F134">
        <v>-1</v>
      </c>
      <c r="G134">
        <v>-1</v>
      </c>
      <c r="H134" s="5">
        <v>45471.5</v>
      </c>
      <c r="I134">
        <v>16</v>
      </c>
      <c r="J134">
        <v>0</v>
      </c>
      <c r="K134">
        <v>8</v>
      </c>
      <c r="L134">
        <v>3</v>
      </c>
      <c r="M134" t="b">
        <v>0</v>
      </c>
      <c r="N134" t="s">
        <v>1211</v>
      </c>
      <c r="O134" t="s">
        <v>1</v>
      </c>
      <c r="P134" t="s">
        <v>1</v>
      </c>
      <c r="Q134">
        <v>7</v>
      </c>
    </row>
    <row r="135" spans="1:17" x14ac:dyDescent="0.35">
      <c r="A135">
        <v>2681</v>
      </c>
      <c r="B135">
        <v>1</v>
      </c>
      <c r="C135">
        <v>18</v>
      </c>
      <c r="D135">
        <v>-1</v>
      </c>
      <c r="E135">
        <v>-1</v>
      </c>
      <c r="F135">
        <v>-1</v>
      </c>
      <c r="G135">
        <v>-1</v>
      </c>
      <c r="H135" s="5">
        <v>45471.520833333336</v>
      </c>
      <c r="I135">
        <v>16</v>
      </c>
      <c r="J135">
        <v>0</v>
      </c>
      <c r="K135">
        <v>19</v>
      </c>
      <c r="L135">
        <v>3</v>
      </c>
      <c r="M135" t="b">
        <v>0</v>
      </c>
      <c r="N135" t="s">
        <v>1211</v>
      </c>
      <c r="O135" t="s">
        <v>1</v>
      </c>
      <c r="P135" t="s">
        <v>1</v>
      </c>
      <c r="Q135">
        <v>8</v>
      </c>
    </row>
    <row r="136" spans="1:17" x14ac:dyDescent="0.35">
      <c r="A136">
        <v>2682</v>
      </c>
      <c r="B136">
        <v>3</v>
      </c>
      <c r="C136">
        <v>13</v>
      </c>
      <c r="D136">
        <v>-1</v>
      </c>
      <c r="E136">
        <v>-1</v>
      </c>
      <c r="F136">
        <v>-1</v>
      </c>
      <c r="G136">
        <v>-1</v>
      </c>
      <c r="H136" s="5">
        <v>45471.583333333336</v>
      </c>
      <c r="I136">
        <v>16</v>
      </c>
      <c r="J136">
        <v>0</v>
      </c>
      <c r="K136">
        <v>23</v>
      </c>
      <c r="L136">
        <v>3</v>
      </c>
      <c r="M136" t="b">
        <v>0</v>
      </c>
      <c r="N136" t="s">
        <v>1211</v>
      </c>
      <c r="O136" t="s">
        <v>1</v>
      </c>
      <c r="P136" t="s">
        <v>1</v>
      </c>
      <c r="Q136">
        <v>9</v>
      </c>
    </row>
    <row r="137" spans="1:17" x14ac:dyDescent="0.35">
      <c r="A137">
        <v>2683</v>
      </c>
      <c r="B137">
        <v>5</v>
      </c>
      <c r="C137">
        <v>1</v>
      </c>
      <c r="D137">
        <v>-1</v>
      </c>
      <c r="E137">
        <v>-1</v>
      </c>
      <c r="F137">
        <v>-1</v>
      </c>
      <c r="G137">
        <v>-1</v>
      </c>
      <c r="H137" s="5">
        <v>45478.5</v>
      </c>
      <c r="I137">
        <v>17</v>
      </c>
      <c r="J137">
        <v>0</v>
      </c>
      <c r="K137">
        <v>4</v>
      </c>
      <c r="L137">
        <v>3</v>
      </c>
      <c r="M137" t="b">
        <v>1</v>
      </c>
      <c r="N137" t="s">
        <v>1211</v>
      </c>
      <c r="O137" t="s">
        <v>1</v>
      </c>
      <c r="P137" t="s">
        <v>1</v>
      </c>
      <c r="Q137">
        <v>1</v>
      </c>
    </row>
    <row r="138" spans="1:17" x14ac:dyDescent="0.35">
      <c r="A138">
        <v>2684</v>
      </c>
      <c r="B138">
        <v>8</v>
      </c>
      <c r="C138">
        <v>10</v>
      </c>
      <c r="D138">
        <v>-1</v>
      </c>
      <c r="E138">
        <v>-1</v>
      </c>
      <c r="F138">
        <v>-1</v>
      </c>
      <c r="G138">
        <v>-1</v>
      </c>
      <c r="H138" s="5">
        <v>45478.5</v>
      </c>
      <c r="I138">
        <v>17</v>
      </c>
      <c r="J138">
        <v>0</v>
      </c>
      <c r="K138">
        <v>1</v>
      </c>
      <c r="L138">
        <v>3</v>
      </c>
      <c r="M138" t="b">
        <v>0</v>
      </c>
      <c r="N138" t="s">
        <v>1211</v>
      </c>
      <c r="O138" t="s">
        <v>1</v>
      </c>
      <c r="P138" t="s">
        <v>1</v>
      </c>
      <c r="Q138">
        <v>2</v>
      </c>
    </row>
    <row r="139" spans="1:17" x14ac:dyDescent="0.35">
      <c r="A139">
        <v>2685</v>
      </c>
      <c r="B139">
        <v>7</v>
      </c>
      <c r="C139">
        <v>13</v>
      </c>
      <c r="D139">
        <v>-1</v>
      </c>
      <c r="E139">
        <v>-1</v>
      </c>
      <c r="F139">
        <v>-1</v>
      </c>
      <c r="G139">
        <v>-1</v>
      </c>
      <c r="H139" s="5">
        <v>45478.5</v>
      </c>
      <c r="I139">
        <v>17</v>
      </c>
      <c r="J139">
        <v>0</v>
      </c>
      <c r="K139">
        <v>11</v>
      </c>
      <c r="L139">
        <v>3</v>
      </c>
      <c r="M139" t="b">
        <v>0</v>
      </c>
      <c r="N139" t="s">
        <v>1211</v>
      </c>
      <c r="O139" t="s">
        <v>1</v>
      </c>
      <c r="P139" t="s">
        <v>1</v>
      </c>
      <c r="Q139">
        <v>3</v>
      </c>
    </row>
    <row r="140" spans="1:17" x14ac:dyDescent="0.35">
      <c r="A140">
        <v>2686</v>
      </c>
      <c r="B140">
        <v>18</v>
      </c>
      <c r="C140">
        <v>9</v>
      </c>
      <c r="D140">
        <v>-1</v>
      </c>
      <c r="E140">
        <v>-1</v>
      </c>
      <c r="F140">
        <v>-1</v>
      </c>
      <c r="G140">
        <v>-1</v>
      </c>
      <c r="H140" s="5">
        <v>45478.5</v>
      </c>
      <c r="I140">
        <v>17</v>
      </c>
      <c r="J140">
        <v>0</v>
      </c>
      <c r="K140">
        <v>17</v>
      </c>
      <c r="L140">
        <v>3</v>
      </c>
      <c r="M140" t="b">
        <v>0</v>
      </c>
      <c r="N140" t="s">
        <v>1211</v>
      </c>
      <c r="O140" t="s">
        <v>1</v>
      </c>
      <c r="P140" t="s">
        <v>1</v>
      </c>
      <c r="Q140">
        <v>4</v>
      </c>
    </row>
    <row r="141" spans="1:17" x14ac:dyDescent="0.35">
      <c r="A141">
        <v>2687</v>
      </c>
      <c r="B141">
        <v>16</v>
      </c>
      <c r="C141">
        <v>3</v>
      </c>
      <c r="D141">
        <v>-1</v>
      </c>
      <c r="E141">
        <v>-1</v>
      </c>
      <c r="F141">
        <v>-1</v>
      </c>
      <c r="G141">
        <v>-1</v>
      </c>
      <c r="H141" s="5">
        <v>45478.5</v>
      </c>
      <c r="I141">
        <v>17</v>
      </c>
      <c r="J141">
        <v>0</v>
      </c>
      <c r="K141">
        <v>1</v>
      </c>
      <c r="L141">
        <v>3</v>
      </c>
      <c r="M141" t="b">
        <v>0</v>
      </c>
      <c r="N141" t="s">
        <v>1211</v>
      </c>
      <c r="O141" t="s">
        <v>1</v>
      </c>
      <c r="P141" t="s">
        <v>1</v>
      </c>
      <c r="Q141">
        <v>5</v>
      </c>
    </row>
    <row r="142" spans="1:17" x14ac:dyDescent="0.35">
      <c r="A142">
        <v>2688</v>
      </c>
      <c r="B142">
        <v>15</v>
      </c>
      <c r="C142">
        <v>17</v>
      </c>
      <c r="D142">
        <v>-1</v>
      </c>
      <c r="E142">
        <v>-1</v>
      </c>
      <c r="F142">
        <v>-1</v>
      </c>
      <c r="G142">
        <v>-1</v>
      </c>
      <c r="H142" s="5">
        <v>45478.5</v>
      </c>
      <c r="I142">
        <v>17</v>
      </c>
      <c r="J142">
        <v>0</v>
      </c>
      <c r="K142">
        <v>2</v>
      </c>
      <c r="L142">
        <v>3</v>
      </c>
      <c r="M142" t="b">
        <v>0</v>
      </c>
      <c r="N142" t="s">
        <v>1211</v>
      </c>
      <c r="O142" t="s">
        <v>1</v>
      </c>
      <c r="P142" t="s">
        <v>1</v>
      </c>
      <c r="Q142">
        <v>6</v>
      </c>
    </row>
    <row r="143" spans="1:17" x14ac:dyDescent="0.35">
      <c r="A143">
        <v>2689</v>
      </c>
      <c r="B143">
        <v>14</v>
      </c>
      <c r="C143">
        <v>6</v>
      </c>
      <c r="D143">
        <v>-1</v>
      </c>
      <c r="E143">
        <v>-1</v>
      </c>
      <c r="F143">
        <v>-1</v>
      </c>
      <c r="G143">
        <v>-1</v>
      </c>
      <c r="H143" s="5">
        <v>45478.5</v>
      </c>
      <c r="I143">
        <v>17</v>
      </c>
      <c r="J143">
        <v>0</v>
      </c>
      <c r="K143">
        <v>2</v>
      </c>
      <c r="L143">
        <v>3</v>
      </c>
      <c r="M143" t="b">
        <v>0</v>
      </c>
      <c r="N143" t="s">
        <v>1211</v>
      </c>
      <c r="O143" t="s">
        <v>1</v>
      </c>
      <c r="P143" t="s">
        <v>1</v>
      </c>
      <c r="Q143">
        <v>7</v>
      </c>
    </row>
    <row r="144" spans="1:17" x14ac:dyDescent="0.35">
      <c r="A144">
        <v>2690</v>
      </c>
      <c r="B144">
        <v>2</v>
      </c>
      <c r="C144">
        <v>12</v>
      </c>
      <c r="D144">
        <v>-1</v>
      </c>
      <c r="E144">
        <v>-1</v>
      </c>
      <c r="F144">
        <v>-1</v>
      </c>
      <c r="G144">
        <v>-1</v>
      </c>
      <c r="H144" s="5">
        <v>45478.520833333336</v>
      </c>
      <c r="I144">
        <v>17</v>
      </c>
      <c r="J144">
        <v>0</v>
      </c>
      <c r="K144">
        <v>19</v>
      </c>
      <c r="L144">
        <v>3</v>
      </c>
      <c r="M144" t="b">
        <v>0</v>
      </c>
      <c r="N144" t="s">
        <v>1211</v>
      </c>
      <c r="O144" t="s">
        <v>1</v>
      </c>
      <c r="P144" t="s">
        <v>1</v>
      </c>
      <c r="Q144">
        <v>8</v>
      </c>
    </row>
    <row r="145" spans="1:17" x14ac:dyDescent="0.35">
      <c r="A145">
        <v>2691</v>
      </c>
      <c r="B145">
        <v>4</v>
      </c>
      <c r="C145">
        <v>11</v>
      </c>
      <c r="D145">
        <v>-1</v>
      </c>
      <c r="E145">
        <v>-1</v>
      </c>
      <c r="F145">
        <v>-1</v>
      </c>
      <c r="G145">
        <v>-1</v>
      </c>
      <c r="H145" s="5">
        <v>45478.583333333336</v>
      </c>
      <c r="I145">
        <v>17</v>
      </c>
      <c r="J145">
        <v>0</v>
      </c>
      <c r="K145">
        <v>23</v>
      </c>
      <c r="L145">
        <v>3</v>
      </c>
      <c r="M145" t="b">
        <v>0</v>
      </c>
      <c r="N145" t="s">
        <v>1211</v>
      </c>
      <c r="O145" t="s">
        <v>1</v>
      </c>
      <c r="P145" t="s">
        <v>1</v>
      </c>
      <c r="Q145">
        <v>9</v>
      </c>
    </row>
    <row r="146" spans="1:17" x14ac:dyDescent="0.35">
      <c r="A146">
        <v>2692</v>
      </c>
      <c r="B146">
        <v>8</v>
      </c>
      <c r="C146">
        <v>7</v>
      </c>
      <c r="D146">
        <v>-1</v>
      </c>
      <c r="E146">
        <v>-1</v>
      </c>
      <c r="F146">
        <v>-1</v>
      </c>
      <c r="G146">
        <v>-1</v>
      </c>
      <c r="H146" s="5">
        <v>45485.5</v>
      </c>
      <c r="I146">
        <v>18</v>
      </c>
      <c r="J146">
        <v>0</v>
      </c>
      <c r="K146">
        <v>1</v>
      </c>
      <c r="L146">
        <v>3</v>
      </c>
      <c r="M146" t="b">
        <v>1</v>
      </c>
      <c r="N146" t="s">
        <v>1211</v>
      </c>
      <c r="O146" t="s">
        <v>1</v>
      </c>
      <c r="P146" t="s">
        <v>1</v>
      </c>
      <c r="Q146">
        <v>1</v>
      </c>
    </row>
    <row r="147" spans="1:17" x14ac:dyDescent="0.35">
      <c r="A147">
        <v>2693</v>
      </c>
      <c r="B147">
        <v>17</v>
      </c>
      <c r="C147">
        <v>2</v>
      </c>
      <c r="D147">
        <v>-1</v>
      </c>
      <c r="E147">
        <v>-1</v>
      </c>
      <c r="F147">
        <v>-1</v>
      </c>
      <c r="G147">
        <v>-1</v>
      </c>
      <c r="H147" s="5">
        <v>45485.5</v>
      </c>
      <c r="I147">
        <v>18</v>
      </c>
      <c r="J147">
        <v>0</v>
      </c>
      <c r="K147">
        <v>13</v>
      </c>
      <c r="L147">
        <v>3</v>
      </c>
      <c r="M147" t="b">
        <v>0</v>
      </c>
      <c r="N147" t="s">
        <v>1211</v>
      </c>
      <c r="O147" t="s">
        <v>1</v>
      </c>
      <c r="P147" t="s">
        <v>1</v>
      </c>
      <c r="Q147">
        <v>2</v>
      </c>
    </row>
    <row r="148" spans="1:17" x14ac:dyDescent="0.35">
      <c r="A148">
        <v>2694</v>
      </c>
      <c r="B148">
        <v>13</v>
      </c>
      <c r="C148">
        <v>4</v>
      </c>
      <c r="D148">
        <v>-1</v>
      </c>
      <c r="E148">
        <v>-1</v>
      </c>
      <c r="F148">
        <v>-1</v>
      </c>
      <c r="G148">
        <v>-1</v>
      </c>
      <c r="H148" s="5">
        <v>45485.5</v>
      </c>
      <c r="I148">
        <v>18</v>
      </c>
      <c r="J148">
        <v>0</v>
      </c>
      <c r="K148">
        <v>3</v>
      </c>
      <c r="L148">
        <v>3</v>
      </c>
      <c r="M148" t="b">
        <v>0</v>
      </c>
      <c r="N148" t="s">
        <v>1211</v>
      </c>
      <c r="O148" t="s">
        <v>1</v>
      </c>
      <c r="P148" t="s">
        <v>1</v>
      </c>
      <c r="Q148">
        <v>3</v>
      </c>
    </row>
    <row r="149" spans="1:17" x14ac:dyDescent="0.35">
      <c r="A149">
        <v>2695</v>
      </c>
      <c r="B149">
        <v>16</v>
      </c>
      <c r="C149">
        <v>10</v>
      </c>
      <c r="D149">
        <v>-1</v>
      </c>
      <c r="E149">
        <v>-1</v>
      </c>
      <c r="F149">
        <v>-1</v>
      </c>
      <c r="G149">
        <v>-1</v>
      </c>
      <c r="H149" s="5">
        <v>45485.5</v>
      </c>
      <c r="I149">
        <v>18</v>
      </c>
      <c r="J149">
        <v>0</v>
      </c>
      <c r="K149">
        <v>1</v>
      </c>
      <c r="L149">
        <v>3</v>
      </c>
      <c r="M149" t="b">
        <v>0</v>
      </c>
      <c r="N149" t="s">
        <v>1211</v>
      </c>
      <c r="O149" t="s">
        <v>1</v>
      </c>
      <c r="P149" t="s">
        <v>1</v>
      </c>
      <c r="Q149">
        <v>4</v>
      </c>
    </row>
    <row r="150" spans="1:17" x14ac:dyDescent="0.35">
      <c r="A150">
        <v>2696</v>
      </c>
      <c r="B150">
        <v>11</v>
      </c>
      <c r="C150">
        <v>18</v>
      </c>
      <c r="D150">
        <v>-1</v>
      </c>
      <c r="E150">
        <v>-1</v>
      </c>
      <c r="F150">
        <v>-1</v>
      </c>
      <c r="G150">
        <v>-1</v>
      </c>
      <c r="H150" s="5">
        <v>45485.5</v>
      </c>
      <c r="I150">
        <v>18</v>
      </c>
      <c r="J150">
        <v>0</v>
      </c>
      <c r="K150">
        <v>1</v>
      </c>
      <c r="L150">
        <v>3</v>
      </c>
      <c r="M150" t="b">
        <v>0</v>
      </c>
      <c r="N150" t="s">
        <v>1211</v>
      </c>
      <c r="O150" t="s">
        <v>1</v>
      </c>
      <c r="P150" t="s">
        <v>1</v>
      </c>
      <c r="Q150">
        <v>5</v>
      </c>
    </row>
    <row r="151" spans="1:17" x14ac:dyDescent="0.35">
      <c r="A151">
        <v>2697</v>
      </c>
      <c r="B151">
        <v>6</v>
      </c>
      <c r="C151">
        <v>15</v>
      </c>
      <c r="D151">
        <v>-1</v>
      </c>
      <c r="E151">
        <v>-1</v>
      </c>
      <c r="F151">
        <v>-1</v>
      </c>
      <c r="G151">
        <v>-1</v>
      </c>
      <c r="H151" s="5">
        <v>45485.5</v>
      </c>
      <c r="I151">
        <v>18</v>
      </c>
      <c r="J151">
        <v>0</v>
      </c>
      <c r="K151">
        <v>8</v>
      </c>
      <c r="L151">
        <v>3</v>
      </c>
      <c r="M151" t="b">
        <v>0</v>
      </c>
      <c r="N151" t="s">
        <v>1211</v>
      </c>
      <c r="O151" t="s">
        <v>1</v>
      </c>
      <c r="P151" t="s">
        <v>1</v>
      </c>
      <c r="Q151">
        <v>6</v>
      </c>
    </row>
    <row r="152" spans="1:17" x14ac:dyDescent="0.35">
      <c r="A152">
        <v>2698</v>
      </c>
      <c r="B152">
        <v>12</v>
      </c>
      <c r="C152">
        <v>9</v>
      </c>
      <c r="D152">
        <v>-1</v>
      </c>
      <c r="E152">
        <v>-1</v>
      </c>
      <c r="F152">
        <v>-1</v>
      </c>
      <c r="G152">
        <v>-1</v>
      </c>
      <c r="H152" s="5">
        <v>45485.5</v>
      </c>
      <c r="I152">
        <v>18</v>
      </c>
      <c r="J152">
        <v>0</v>
      </c>
      <c r="K152">
        <v>2</v>
      </c>
      <c r="L152">
        <v>3</v>
      </c>
      <c r="M152" t="b">
        <v>0</v>
      </c>
      <c r="N152" t="s">
        <v>1211</v>
      </c>
      <c r="O152" t="s">
        <v>1</v>
      </c>
      <c r="P152" t="s">
        <v>1</v>
      </c>
      <c r="Q152">
        <v>7</v>
      </c>
    </row>
    <row r="153" spans="1:17" x14ac:dyDescent="0.35">
      <c r="A153">
        <v>2699</v>
      </c>
      <c r="B153">
        <v>1</v>
      </c>
      <c r="C153">
        <v>14</v>
      </c>
      <c r="D153">
        <v>-1</v>
      </c>
      <c r="E153">
        <v>-1</v>
      </c>
      <c r="F153">
        <v>-1</v>
      </c>
      <c r="G153">
        <v>-1</v>
      </c>
      <c r="H153" s="5">
        <v>45485.520833333336</v>
      </c>
      <c r="I153">
        <v>18</v>
      </c>
      <c r="J153">
        <v>0</v>
      </c>
      <c r="K153">
        <v>19</v>
      </c>
      <c r="L153">
        <v>3</v>
      </c>
      <c r="M153" t="b">
        <v>0</v>
      </c>
      <c r="N153" t="s">
        <v>1211</v>
      </c>
      <c r="O153" t="s">
        <v>1</v>
      </c>
      <c r="P153" t="s">
        <v>1</v>
      </c>
      <c r="Q153">
        <v>8</v>
      </c>
    </row>
    <row r="154" spans="1:17" x14ac:dyDescent="0.35">
      <c r="A154">
        <v>2700</v>
      </c>
      <c r="B154">
        <v>3</v>
      </c>
      <c r="C154">
        <v>5</v>
      </c>
      <c r="D154">
        <v>-1</v>
      </c>
      <c r="E154">
        <v>-1</v>
      </c>
      <c r="F154">
        <v>-1</v>
      </c>
      <c r="G154">
        <v>-1</v>
      </c>
      <c r="H154" s="5">
        <v>45485.583333333336</v>
      </c>
      <c r="I154">
        <v>18</v>
      </c>
      <c r="J154">
        <v>0</v>
      </c>
      <c r="K154">
        <v>23</v>
      </c>
      <c r="L154">
        <v>3</v>
      </c>
      <c r="M154" t="b">
        <v>0</v>
      </c>
      <c r="N154" t="s">
        <v>1211</v>
      </c>
      <c r="O154" t="s">
        <v>1</v>
      </c>
      <c r="P154" t="s">
        <v>1</v>
      </c>
      <c r="Q154">
        <v>9</v>
      </c>
    </row>
    <row r="155" spans="1:17" x14ac:dyDescent="0.35">
      <c r="A155">
        <v>2701</v>
      </c>
      <c r="B155">
        <v>5</v>
      </c>
      <c r="C155">
        <v>6</v>
      </c>
      <c r="D155">
        <v>-1</v>
      </c>
      <c r="E155">
        <v>-1</v>
      </c>
      <c r="F155">
        <v>-1</v>
      </c>
      <c r="G155">
        <v>-1</v>
      </c>
      <c r="H155" s="5">
        <v>45492.5</v>
      </c>
      <c r="I155">
        <v>19</v>
      </c>
      <c r="J155">
        <v>0</v>
      </c>
      <c r="K155">
        <v>4</v>
      </c>
      <c r="L155">
        <v>4</v>
      </c>
      <c r="M155" t="b">
        <v>1</v>
      </c>
      <c r="N155" t="s">
        <v>1211</v>
      </c>
      <c r="O155" t="s">
        <v>1</v>
      </c>
      <c r="P155" t="s">
        <v>1</v>
      </c>
      <c r="Q155">
        <v>1</v>
      </c>
    </row>
    <row r="156" spans="1:17" x14ac:dyDescent="0.35">
      <c r="A156">
        <v>2702</v>
      </c>
      <c r="B156">
        <v>9</v>
      </c>
      <c r="C156">
        <v>15</v>
      </c>
      <c r="D156">
        <v>-1</v>
      </c>
      <c r="E156">
        <v>-1</v>
      </c>
      <c r="F156">
        <v>-1</v>
      </c>
      <c r="G156">
        <v>-1</v>
      </c>
      <c r="H156" s="5">
        <v>45492.5</v>
      </c>
      <c r="I156">
        <v>19</v>
      </c>
      <c r="J156">
        <v>0</v>
      </c>
      <c r="K156">
        <v>2</v>
      </c>
      <c r="L156">
        <v>4</v>
      </c>
      <c r="M156" t="b">
        <v>0</v>
      </c>
      <c r="N156" t="s">
        <v>1211</v>
      </c>
      <c r="O156" t="s">
        <v>1</v>
      </c>
      <c r="P156" t="s">
        <v>1</v>
      </c>
      <c r="Q156">
        <v>2</v>
      </c>
    </row>
    <row r="157" spans="1:17" x14ac:dyDescent="0.35">
      <c r="A157">
        <v>2703</v>
      </c>
      <c r="B157">
        <v>10</v>
      </c>
      <c r="C157">
        <v>1</v>
      </c>
      <c r="D157">
        <v>-1</v>
      </c>
      <c r="E157">
        <v>-1</v>
      </c>
      <c r="F157">
        <v>-1</v>
      </c>
      <c r="G157">
        <v>-1</v>
      </c>
      <c r="H157" s="5">
        <v>45492.5</v>
      </c>
      <c r="I157">
        <v>19</v>
      </c>
      <c r="J157">
        <v>0</v>
      </c>
      <c r="K157">
        <v>2</v>
      </c>
      <c r="L157">
        <v>4</v>
      </c>
      <c r="M157" t="b">
        <v>0</v>
      </c>
      <c r="N157" t="s">
        <v>1211</v>
      </c>
      <c r="O157" t="s">
        <v>1</v>
      </c>
      <c r="P157" t="s">
        <v>1</v>
      </c>
      <c r="Q157">
        <v>3</v>
      </c>
    </row>
    <row r="158" spans="1:17" x14ac:dyDescent="0.35">
      <c r="A158">
        <v>2704</v>
      </c>
      <c r="B158">
        <v>7</v>
      </c>
      <c r="C158">
        <v>12</v>
      </c>
      <c r="D158">
        <v>-1</v>
      </c>
      <c r="E158">
        <v>-1</v>
      </c>
      <c r="F158">
        <v>-1</v>
      </c>
      <c r="G158">
        <v>-1</v>
      </c>
      <c r="H158" s="5">
        <v>45492.5</v>
      </c>
      <c r="I158">
        <v>19</v>
      </c>
      <c r="J158">
        <v>0</v>
      </c>
      <c r="K158">
        <v>11</v>
      </c>
      <c r="L158">
        <v>4</v>
      </c>
      <c r="M158" t="b">
        <v>0</v>
      </c>
      <c r="N158" t="s">
        <v>1211</v>
      </c>
      <c r="O158" t="s">
        <v>1</v>
      </c>
      <c r="P158" t="s">
        <v>1</v>
      </c>
      <c r="Q158">
        <v>4</v>
      </c>
    </row>
    <row r="159" spans="1:17" x14ac:dyDescent="0.35">
      <c r="A159">
        <v>2705</v>
      </c>
      <c r="B159">
        <v>18</v>
      </c>
      <c r="C159">
        <v>17</v>
      </c>
      <c r="D159">
        <v>-1</v>
      </c>
      <c r="E159">
        <v>-1</v>
      </c>
      <c r="F159">
        <v>-1</v>
      </c>
      <c r="G159">
        <v>-1</v>
      </c>
      <c r="H159" s="5">
        <v>45492.5</v>
      </c>
      <c r="I159">
        <v>19</v>
      </c>
      <c r="J159">
        <v>0</v>
      </c>
      <c r="K159">
        <v>17</v>
      </c>
      <c r="L159">
        <v>4</v>
      </c>
      <c r="M159" t="b">
        <v>0</v>
      </c>
      <c r="N159" t="s">
        <v>1211</v>
      </c>
      <c r="O159" t="s">
        <v>1</v>
      </c>
      <c r="P159" t="s">
        <v>1</v>
      </c>
      <c r="Q159">
        <v>5</v>
      </c>
    </row>
    <row r="160" spans="1:17" x14ac:dyDescent="0.35">
      <c r="A160">
        <v>2706</v>
      </c>
      <c r="B160">
        <v>13</v>
      </c>
      <c r="C160">
        <v>8</v>
      </c>
      <c r="D160">
        <v>-1</v>
      </c>
      <c r="E160">
        <v>-1</v>
      </c>
      <c r="F160">
        <v>-1</v>
      </c>
      <c r="G160">
        <v>-1</v>
      </c>
      <c r="H160" s="5">
        <v>45492.5</v>
      </c>
      <c r="I160">
        <v>19</v>
      </c>
      <c r="J160">
        <v>0</v>
      </c>
      <c r="K160">
        <v>1</v>
      </c>
      <c r="L160">
        <v>4</v>
      </c>
      <c r="M160" t="b">
        <v>0</v>
      </c>
      <c r="N160" t="s">
        <v>1211</v>
      </c>
      <c r="O160" t="s">
        <v>1</v>
      </c>
      <c r="P160" t="s">
        <v>1</v>
      </c>
      <c r="Q160">
        <v>6</v>
      </c>
    </row>
    <row r="161" spans="1:17" x14ac:dyDescent="0.35">
      <c r="A161">
        <v>2707</v>
      </c>
      <c r="B161">
        <v>14</v>
      </c>
      <c r="C161">
        <v>3</v>
      </c>
      <c r="D161">
        <v>-1</v>
      </c>
      <c r="E161">
        <v>-1</v>
      </c>
      <c r="F161">
        <v>-1</v>
      </c>
      <c r="G161">
        <v>-1</v>
      </c>
      <c r="H161" s="5">
        <v>45492.5</v>
      </c>
      <c r="I161">
        <v>19</v>
      </c>
      <c r="J161">
        <v>0</v>
      </c>
      <c r="K161">
        <v>2</v>
      </c>
      <c r="L161">
        <v>4</v>
      </c>
      <c r="M161" t="b">
        <v>0</v>
      </c>
      <c r="N161" t="s">
        <v>1211</v>
      </c>
      <c r="O161" t="s">
        <v>1</v>
      </c>
      <c r="P161" t="s">
        <v>1</v>
      </c>
      <c r="Q161">
        <v>7</v>
      </c>
    </row>
    <row r="162" spans="1:17" x14ac:dyDescent="0.35">
      <c r="A162">
        <v>2708</v>
      </c>
      <c r="B162">
        <v>2</v>
      </c>
      <c r="C162">
        <v>11</v>
      </c>
      <c r="D162">
        <v>-1</v>
      </c>
      <c r="E162">
        <v>-1</v>
      </c>
      <c r="F162">
        <v>-1</v>
      </c>
      <c r="G162">
        <v>-1</v>
      </c>
      <c r="H162" s="5">
        <v>45492.520833333336</v>
      </c>
      <c r="I162">
        <v>19</v>
      </c>
      <c r="J162">
        <v>0</v>
      </c>
      <c r="K162">
        <v>19</v>
      </c>
      <c r="L162">
        <v>4</v>
      </c>
      <c r="M162" t="b">
        <v>0</v>
      </c>
      <c r="N162" t="s">
        <v>1211</v>
      </c>
      <c r="O162" t="s">
        <v>1</v>
      </c>
      <c r="P162" t="s">
        <v>1</v>
      </c>
      <c r="Q162">
        <v>8</v>
      </c>
    </row>
    <row r="163" spans="1:17" x14ac:dyDescent="0.35">
      <c r="A163">
        <v>2709</v>
      </c>
      <c r="B163">
        <v>4</v>
      </c>
      <c r="C163">
        <v>16</v>
      </c>
      <c r="D163">
        <v>-1</v>
      </c>
      <c r="E163">
        <v>-1</v>
      </c>
      <c r="F163">
        <v>-1</v>
      </c>
      <c r="G163">
        <v>-1</v>
      </c>
      <c r="H163" s="5">
        <v>45492.583333333336</v>
      </c>
      <c r="I163">
        <v>19</v>
      </c>
      <c r="J163">
        <v>0</v>
      </c>
      <c r="K163">
        <v>23</v>
      </c>
      <c r="L163">
        <v>4</v>
      </c>
      <c r="M163" t="b">
        <v>0</v>
      </c>
      <c r="N163" t="s">
        <v>1211</v>
      </c>
      <c r="O163" t="s">
        <v>1</v>
      </c>
      <c r="P163" t="s">
        <v>1</v>
      </c>
      <c r="Q163">
        <v>9</v>
      </c>
    </row>
    <row r="164" spans="1:17" x14ac:dyDescent="0.35">
      <c r="A164">
        <v>2710</v>
      </c>
      <c r="B164">
        <v>9</v>
      </c>
      <c r="C164">
        <v>2</v>
      </c>
      <c r="D164">
        <v>-1</v>
      </c>
      <c r="E164">
        <v>-1</v>
      </c>
      <c r="F164">
        <v>-1</v>
      </c>
      <c r="G164">
        <v>-1</v>
      </c>
      <c r="H164" s="5">
        <v>45499.5</v>
      </c>
      <c r="I164">
        <v>20</v>
      </c>
      <c r="J164">
        <v>0</v>
      </c>
      <c r="K164">
        <v>2</v>
      </c>
      <c r="L164">
        <v>4</v>
      </c>
      <c r="M164" t="b">
        <v>1</v>
      </c>
      <c r="N164" t="s">
        <v>1211</v>
      </c>
      <c r="O164" t="s">
        <v>1</v>
      </c>
      <c r="P164" t="s">
        <v>1</v>
      </c>
      <c r="Q164">
        <v>1</v>
      </c>
    </row>
    <row r="165" spans="1:17" x14ac:dyDescent="0.35">
      <c r="A165">
        <v>2711</v>
      </c>
      <c r="B165">
        <v>8</v>
      </c>
      <c r="C165">
        <v>11</v>
      </c>
      <c r="D165">
        <v>-1</v>
      </c>
      <c r="E165">
        <v>-1</v>
      </c>
      <c r="F165">
        <v>-1</v>
      </c>
      <c r="G165">
        <v>-1</v>
      </c>
      <c r="H165" s="5">
        <v>45499.5</v>
      </c>
      <c r="I165">
        <v>20</v>
      </c>
      <c r="J165">
        <v>0</v>
      </c>
      <c r="K165">
        <v>1</v>
      </c>
      <c r="L165">
        <v>4</v>
      </c>
      <c r="M165" t="b">
        <v>0</v>
      </c>
      <c r="N165" t="s">
        <v>1211</v>
      </c>
      <c r="O165" t="s">
        <v>1</v>
      </c>
      <c r="P165" t="s">
        <v>1</v>
      </c>
      <c r="Q165">
        <v>2</v>
      </c>
    </row>
    <row r="166" spans="1:17" x14ac:dyDescent="0.35">
      <c r="A166">
        <v>2712</v>
      </c>
      <c r="B166">
        <v>17</v>
      </c>
      <c r="C166">
        <v>5</v>
      </c>
      <c r="D166">
        <v>-1</v>
      </c>
      <c r="E166">
        <v>-1</v>
      </c>
      <c r="F166">
        <v>-1</v>
      </c>
      <c r="G166">
        <v>-1</v>
      </c>
      <c r="H166" s="5">
        <v>45499.5</v>
      </c>
      <c r="I166">
        <v>20</v>
      </c>
      <c r="J166">
        <v>0</v>
      </c>
      <c r="K166">
        <v>13</v>
      </c>
      <c r="L166">
        <v>4</v>
      </c>
      <c r="M166" t="b">
        <v>0</v>
      </c>
      <c r="N166" t="s">
        <v>1211</v>
      </c>
      <c r="O166" t="s">
        <v>1</v>
      </c>
      <c r="P166" t="s">
        <v>1</v>
      </c>
      <c r="Q166">
        <v>3</v>
      </c>
    </row>
    <row r="167" spans="1:17" x14ac:dyDescent="0.35">
      <c r="A167">
        <v>2713</v>
      </c>
      <c r="B167">
        <v>16</v>
      </c>
      <c r="C167">
        <v>18</v>
      </c>
      <c r="D167">
        <v>-1</v>
      </c>
      <c r="E167">
        <v>-1</v>
      </c>
      <c r="F167">
        <v>-1</v>
      </c>
      <c r="G167">
        <v>-1</v>
      </c>
      <c r="H167" s="5">
        <v>45499.5</v>
      </c>
      <c r="I167">
        <v>20</v>
      </c>
      <c r="J167">
        <v>0</v>
      </c>
      <c r="K167">
        <v>1</v>
      </c>
      <c r="L167">
        <v>4</v>
      </c>
      <c r="M167" t="b">
        <v>0</v>
      </c>
      <c r="N167" t="s">
        <v>1211</v>
      </c>
      <c r="O167" t="s">
        <v>1</v>
      </c>
      <c r="P167" t="s">
        <v>1</v>
      </c>
      <c r="Q167">
        <v>4</v>
      </c>
    </row>
    <row r="168" spans="1:17" x14ac:dyDescent="0.35">
      <c r="A168">
        <v>2714</v>
      </c>
      <c r="B168">
        <v>15</v>
      </c>
      <c r="C168">
        <v>7</v>
      </c>
      <c r="D168">
        <v>-1</v>
      </c>
      <c r="E168">
        <v>-1</v>
      </c>
      <c r="F168">
        <v>-1</v>
      </c>
      <c r="G168">
        <v>-1</v>
      </c>
      <c r="H168" s="5">
        <v>45499.5</v>
      </c>
      <c r="I168">
        <v>20</v>
      </c>
      <c r="J168">
        <v>0</v>
      </c>
      <c r="K168">
        <v>15</v>
      </c>
      <c r="L168">
        <v>4</v>
      </c>
      <c r="M168" t="b">
        <v>0</v>
      </c>
      <c r="N168" t="s">
        <v>1211</v>
      </c>
      <c r="O168" t="s">
        <v>1</v>
      </c>
      <c r="P168" t="s">
        <v>1</v>
      </c>
      <c r="Q168">
        <v>5</v>
      </c>
    </row>
    <row r="169" spans="1:17" x14ac:dyDescent="0.35">
      <c r="A169">
        <v>2715</v>
      </c>
      <c r="B169">
        <v>14</v>
      </c>
      <c r="C169">
        <v>10</v>
      </c>
      <c r="D169">
        <v>-1</v>
      </c>
      <c r="E169">
        <v>-1</v>
      </c>
      <c r="F169">
        <v>-1</v>
      </c>
      <c r="G169">
        <v>-1</v>
      </c>
      <c r="H169" s="5">
        <v>45499.5</v>
      </c>
      <c r="I169">
        <v>20</v>
      </c>
      <c r="J169">
        <v>0</v>
      </c>
      <c r="K169">
        <v>2</v>
      </c>
      <c r="L169">
        <v>4</v>
      </c>
      <c r="M169" t="b">
        <v>0</v>
      </c>
      <c r="N169" t="s">
        <v>1211</v>
      </c>
      <c r="O169" t="s">
        <v>1</v>
      </c>
      <c r="P169" t="s">
        <v>1</v>
      </c>
      <c r="Q169">
        <v>6</v>
      </c>
    </row>
    <row r="170" spans="1:17" x14ac:dyDescent="0.35">
      <c r="A170">
        <v>2716</v>
      </c>
      <c r="B170">
        <v>6</v>
      </c>
      <c r="C170">
        <v>12</v>
      </c>
      <c r="D170">
        <v>-1</v>
      </c>
      <c r="E170">
        <v>-1</v>
      </c>
      <c r="F170">
        <v>-1</v>
      </c>
      <c r="G170">
        <v>-1</v>
      </c>
      <c r="H170" s="5">
        <v>45499.5</v>
      </c>
      <c r="I170">
        <v>20</v>
      </c>
      <c r="J170">
        <v>0</v>
      </c>
      <c r="K170">
        <v>8</v>
      </c>
      <c r="L170">
        <v>4</v>
      </c>
      <c r="M170" t="b">
        <v>0</v>
      </c>
      <c r="N170" t="s">
        <v>1211</v>
      </c>
      <c r="O170" t="s">
        <v>1</v>
      </c>
      <c r="P170" t="s">
        <v>1</v>
      </c>
      <c r="Q170">
        <v>7</v>
      </c>
    </row>
    <row r="171" spans="1:17" x14ac:dyDescent="0.35">
      <c r="A171">
        <v>2717</v>
      </c>
      <c r="B171">
        <v>1</v>
      </c>
      <c r="C171">
        <v>13</v>
      </c>
      <c r="D171">
        <v>-1</v>
      </c>
      <c r="E171">
        <v>-1</v>
      </c>
      <c r="F171">
        <v>-1</v>
      </c>
      <c r="G171">
        <v>-1</v>
      </c>
      <c r="H171" s="5">
        <v>45499.520833333336</v>
      </c>
      <c r="I171">
        <v>20</v>
      </c>
      <c r="J171">
        <v>0</v>
      </c>
      <c r="K171">
        <v>19</v>
      </c>
      <c r="L171">
        <v>4</v>
      </c>
      <c r="M171" t="b">
        <v>0</v>
      </c>
      <c r="N171" t="s">
        <v>1211</v>
      </c>
      <c r="O171" t="s">
        <v>1</v>
      </c>
      <c r="P171" t="s">
        <v>1</v>
      </c>
      <c r="Q171">
        <v>8</v>
      </c>
    </row>
    <row r="172" spans="1:17" x14ac:dyDescent="0.35">
      <c r="A172">
        <v>2718</v>
      </c>
      <c r="B172">
        <v>4</v>
      </c>
      <c r="C172">
        <v>3</v>
      </c>
      <c r="D172">
        <v>-1</v>
      </c>
      <c r="E172">
        <v>-1</v>
      </c>
      <c r="F172">
        <v>-1</v>
      </c>
      <c r="G172">
        <v>-1</v>
      </c>
      <c r="H172" s="5">
        <v>45499.583333333336</v>
      </c>
      <c r="I172">
        <v>20</v>
      </c>
      <c r="J172">
        <v>0</v>
      </c>
      <c r="K172">
        <v>23</v>
      </c>
      <c r="L172">
        <v>4</v>
      </c>
      <c r="M172" t="b">
        <v>0</v>
      </c>
      <c r="N172" t="s">
        <v>1211</v>
      </c>
      <c r="O172" t="s">
        <v>1</v>
      </c>
      <c r="P172" t="s">
        <v>1</v>
      </c>
      <c r="Q172">
        <v>9</v>
      </c>
    </row>
    <row r="173" spans="1:17" x14ac:dyDescent="0.35">
      <c r="A173">
        <v>2719</v>
      </c>
      <c r="B173">
        <v>8</v>
      </c>
      <c r="C173">
        <v>9</v>
      </c>
      <c r="D173">
        <v>-1</v>
      </c>
      <c r="E173">
        <v>-1</v>
      </c>
      <c r="F173">
        <v>-1</v>
      </c>
      <c r="G173">
        <v>-1</v>
      </c>
      <c r="H173" s="5">
        <v>45506.5</v>
      </c>
      <c r="I173">
        <v>21</v>
      </c>
      <c r="J173">
        <v>0</v>
      </c>
      <c r="K173">
        <v>1</v>
      </c>
      <c r="L173">
        <v>4</v>
      </c>
      <c r="M173" t="b">
        <v>1</v>
      </c>
      <c r="N173" t="s">
        <v>1211</v>
      </c>
      <c r="O173" t="s">
        <v>1</v>
      </c>
      <c r="P173" t="s">
        <v>1</v>
      </c>
      <c r="Q173">
        <v>1</v>
      </c>
    </row>
    <row r="174" spans="1:17" x14ac:dyDescent="0.35">
      <c r="A174">
        <v>2720</v>
      </c>
      <c r="B174">
        <v>10</v>
      </c>
      <c r="C174">
        <v>4</v>
      </c>
      <c r="D174">
        <v>-1</v>
      </c>
      <c r="E174">
        <v>-1</v>
      </c>
      <c r="F174">
        <v>-1</v>
      </c>
      <c r="G174">
        <v>-1</v>
      </c>
      <c r="H174" s="5">
        <v>45506.5</v>
      </c>
      <c r="I174">
        <v>21</v>
      </c>
      <c r="J174">
        <v>0</v>
      </c>
      <c r="K174">
        <v>1</v>
      </c>
      <c r="L174">
        <v>4</v>
      </c>
      <c r="M174" t="b">
        <v>0</v>
      </c>
      <c r="N174" t="s">
        <v>1211</v>
      </c>
      <c r="O174" t="s">
        <v>1</v>
      </c>
      <c r="P174" t="s">
        <v>1</v>
      </c>
      <c r="Q174">
        <v>2</v>
      </c>
    </row>
    <row r="175" spans="1:17" x14ac:dyDescent="0.35">
      <c r="A175">
        <v>2721</v>
      </c>
      <c r="B175">
        <v>7</v>
      </c>
      <c r="C175">
        <v>1</v>
      </c>
      <c r="D175">
        <v>-1</v>
      </c>
      <c r="E175">
        <v>-1</v>
      </c>
      <c r="F175">
        <v>-1</v>
      </c>
      <c r="G175">
        <v>-1</v>
      </c>
      <c r="H175" s="5">
        <v>45506.5</v>
      </c>
      <c r="I175">
        <v>21</v>
      </c>
      <c r="J175">
        <v>0</v>
      </c>
      <c r="K175">
        <v>11</v>
      </c>
      <c r="L175">
        <v>4</v>
      </c>
      <c r="M175" t="b">
        <v>0</v>
      </c>
      <c r="N175" t="s">
        <v>1211</v>
      </c>
      <c r="O175" t="s">
        <v>1</v>
      </c>
      <c r="P175" t="s">
        <v>1</v>
      </c>
      <c r="Q175">
        <v>3</v>
      </c>
    </row>
    <row r="176" spans="1:17" x14ac:dyDescent="0.35">
      <c r="A176">
        <v>2722</v>
      </c>
      <c r="B176">
        <v>18</v>
      </c>
      <c r="C176">
        <v>13</v>
      </c>
      <c r="D176">
        <v>-1</v>
      </c>
      <c r="E176">
        <v>-1</v>
      </c>
      <c r="F176">
        <v>-1</v>
      </c>
      <c r="G176">
        <v>-1</v>
      </c>
      <c r="H176" s="5">
        <v>45506.5</v>
      </c>
      <c r="I176">
        <v>21</v>
      </c>
      <c r="J176">
        <v>0</v>
      </c>
      <c r="K176">
        <v>10</v>
      </c>
      <c r="L176">
        <v>4</v>
      </c>
      <c r="M176" t="b">
        <v>0</v>
      </c>
      <c r="N176" t="s">
        <v>1211</v>
      </c>
      <c r="O176" t="s">
        <v>1</v>
      </c>
      <c r="P176" t="s">
        <v>1</v>
      </c>
      <c r="Q176">
        <v>4</v>
      </c>
    </row>
    <row r="177" spans="1:17" x14ac:dyDescent="0.35">
      <c r="A177">
        <v>2723</v>
      </c>
      <c r="B177">
        <v>15</v>
      </c>
      <c r="C177">
        <v>11</v>
      </c>
      <c r="D177">
        <v>-1</v>
      </c>
      <c r="E177">
        <v>-1</v>
      </c>
      <c r="F177">
        <v>-1</v>
      </c>
      <c r="G177">
        <v>-1</v>
      </c>
      <c r="H177" s="5">
        <v>45506.5</v>
      </c>
      <c r="I177">
        <v>21</v>
      </c>
      <c r="J177">
        <v>0</v>
      </c>
      <c r="K177">
        <v>2</v>
      </c>
      <c r="L177">
        <v>4</v>
      </c>
      <c r="M177" t="b">
        <v>0</v>
      </c>
      <c r="N177" t="s">
        <v>1211</v>
      </c>
      <c r="O177" t="s">
        <v>1</v>
      </c>
      <c r="P177" t="s">
        <v>1</v>
      </c>
      <c r="Q177">
        <v>5</v>
      </c>
    </row>
    <row r="178" spans="1:17" x14ac:dyDescent="0.35">
      <c r="A178">
        <v>2724</v>
      </c>
      <c r="B178">
        <v>14</v>
      </c>
      <c r="C178">
        <v>5</v>
      </c>
      <c r="D178">
        <v>-1</v>
      </c>
      <c r="E178">
        <v>-1</v>
      </c>
      <c r="F178">
        <v>-1</v>
      </c>
      <c r="G178">
        <v>-1</v>
      </c>
      <c r="H178" s="5">
        <v>45506.5</v>
      </c>
      <c r="I178">
        <v>21</v>
      </c>
      <c r="J178">
        <v>0</v>
      </c>
      <c r="K178">
        <v>2</v>
      </c>
      <c r="L178">
        <v>4</v>
      </c>
      <c r="M178" t="b">
        <v>0</v>
      </c>
      <c r="N178" t="s">
        <v>1211</v>
      </c>
      <c r="O178" t="s">
        <v>1</v>
      </c>
      <c r="P178" t="s">
        <v>1</v>
      </c>
      <c r="Q178">
        <v>6</v>
      </c>
    </row>
    <row r="179" spans="1:17" x14ac:dyDescent="0.35">
      <c r="A179">
        <v>2725</v>
      </c>
      <c r="B179">
        <v>12</v>
      </c>
      <c r="C179">
        <v>16</v>
      </c>
      <c r="D179">
        <v>-1</v>
      </c>
      <c r="E179">
        <v>-1</v>
      </c>
      <c r="F179">
        <v>-1</v>
      </c>
      <c r="G179">
        <v>-1</v>
      </c>
      <c r="H179" s="5">
        <v>45506.5</v>
      </c>
      <c r="I179">
        <v>21</v>
      </c>
      <c r="J179">
        <v>0</v>
      </c>
      <c r="K179">
        <v>2</v>
      </c>
      <c r="L179">
        <v>4</v>
      </c>
      <c r="M179" t="b">
        <v>0</v>
      </c>
      <c r="N179" t="s">
        <v>1211</v>
      </c>
      <c r="O179" t="s">
        <v>1</v>
      </c>
      <c r="P179" t="s">
        <v>1</v>
      </c>
      <c r="Q179">
        <v>7</v>
      </c>
    </row>
    <row r="180" spans="1:17" x14ac:dyDescent="0.35">
      <c r="A180">
        <v>2726</v>
      </c>
      <c r="B180">
        <v>2</v>
      </c>
      <c r="C180">
        <v>6</v>
      </c>
      <c r="D180">
        <v>-1</v>
      </c>
      <c r="E180">
        <v>-1</v>
      </c>
      <c r="F180">
        <v>-1</v>
      </c>
      <c r="G180">
        <v>-1</v>
      </c>
      <c r="H180" s="5">
        <v>45506.520833333336</v>
      </c>
      <c r="I180">
        <v>21</v>
      </c>
      <c r="J180">
        <v>0</v>
      </c>
      <c r="K180">
        <v>19</v>
      </c>
      <c r="L180">
        <v>4</v>
      </c>
      <c r="M180" t="b">
        <v>0</v>
      </c>
      <c r="N180" t="s">
        <v>1211</v>
      </c>
      <c r="O180" t="s">
        <v>1</v>
      </c>
      <c r="P180" t="s">
        <v>1</v>
      </c>
      <c r="Q180">
        <v>8</v>
      </c>
    </row>
    <row r="181" spans="1:17" x14ac:dyDescent="0.35">
      <c r="A181">
        <v>2727</v>
      </c>
      <c r="B181">
        <v>3</v>
      </c>
      <c r="C181">
        <v>17</v>
      </c>
      <c r="D181">
        <v>-1</v>
      </c>
      <c r="E181">
        <v>-1</v>
      </c>
      <c r="F181">
        <v>-1</v>
      </c>
      <c r="G181">
        <v>-1</v>
      </c>
      <c r="H181" s="5">
        <v>45506.583333333336</v>
      </c>
      <c r="I181">
        <v>21</v>
      </c>
      <c r="J181">
        <v>0</v>
      </c>
      <c r="K181">
        <v>23</v>
      </c>
      <c r="L181">
        <v>4</v>
      </c>
      <c r="M181" t="b">
        <v>0</v>
      </c>
      <c r="N181" t="s">
        <v>1211</v>
      </c>
      <c r="O181" t="s">
        <v>1</v>
      </c>
      <c r="P181" t="s">
        <v>1</v>
      </c>
      <c r="Q181">
        <v>9</v>
      </c>
    </row>
    <row r="182" spans="1:17" x14ac:dyDescent="0.35">
      <c r="A182">
        <v>2728</v>
      </c>
      <c r="B182">
        <v>5</v>
      </c>
      <c r="C182">
        <v>18</v>
      </c>
      <c r="D182">
        <v>-1</v>
      </c>
      <c r="E182">
        <v>-1</v>
      </c>
      <c r="F182">
        <v>-1</v>
      </c>
      <c r="G182">
        <v>-1</v>
      </c>
      <c r="H182" s="5">
        <v>45513.5</v>
      </c>
      <c r="I182">
        <v>22</v>
      </c>
      <c r="J182">
        <v>0</v>
      </c>
      <c r="K182">
        <v>4</v>
      </c>
      <c r="L182">
        <v>4</v>
      </c>
      <c r="M182" t="b">
        <v>1</v>
      </c>
      <c r="N182" t="s">
        <v>1211</v>
      </c>
      <c r="O182" t="s">
        <v>1</v>
      </c>
      <c r="P182" t="s">
        <v>1</v>
      </c>
      <c r="Q182">
        <v>1</v>
      </c>
    </row>
    <row r="183" spans="1:17" x14ac:dyDescent="0.35">
      <c r="A183">
        <v>2729</v>
      </c>
      <c r="B183">
        <v>9</v>
      </c>
      <c r="C183">
        <v>13</v>
      </c>
      <c r="D183">
        <v>-1</v>
      </c>
      <c r="E183">
        <v>-1</v>
      </c>
      <c r="F183">
        <v>-1</v>
      </c>
      <c r="G183">
        <v>-1</v>
      </c>
      <c r="H183" s="5">
        <v>45513.5</v>
      </c>
      <c r="I183">
        <v>22</v>
      </c>
      <c r="J183">
        <v>0</v>
      </c>
      <c r="K183">
        <v>1</v>
      </c>
      <c r="L183">
        <v>4</v>
      </c>
      <c r="M183" t="b">
        <v>0</v>
      </c>
      <c r="N183" t="s">
        <v>1211</v>
      </c>
      <c r="O183" t="s">
        <v>1</v>
      </c>
      <c r="P183" t="s">
        <v>1</v>
      </c>
      <c r="Q183">
        <v>2</v>
      </c>
    </row>
    <row r="184" spans="1:17" x14ac:dyDescent="0.35">
      <c r="A184">
        <v>2730</v>
      </c>
      <c r="B184">
        <v>10</v>
      </c>
      <c r="C184">
        <v>17</v>
      </c>
      <c r="D184">
        <v>-1</v>
      </c>
      <c r="E184">
        <v>-1</v>
      </c>
      <c r="F184">
        <v>-1</v>
      </c>
      <c r="G184">
        <v>-1</v>
      </c>
      <c r="H184" s="5">
        <v>45513.5</v>
      </c>
      <c r="I184">
        <v>22</v>
      </c>
      <c r="J184">
        <v>0</v>
      </c>
      <c r="K184">
        <v>2</v>
      </c>
      <c r="L184">
        <v>4</v>
      </c>
      <c r="M184" t="b">
        <v>0</v>
      </c>
      <c r="N184" t="s">
        <v>1211</v>
      </c>
      <c r="O184" t="s">
        <v>1</v>
      </c>
      <c r="P184" t="s">
        <v>1</v>
      </c>
      <c r="Q184">
        <v>3</v>
      </c>
    </row>
    <row r="185" spans="1:17" x14ac:dyDescent="0.35">
      <c r="A185">
        <v>2731</v>
      </c>
      <c r="B185">
        <v>16</v>
      </c>
      <c r="C185">
        <v>2</v>
      </c>
      <c r="D185">
        <v>-1</v>
      </c>
      <c r="E185">
        <v>-1</v>
      </c>
      <c r="F185">
        <v>-1</v>
      </c>
      <c r="G185">
        <v>-1</v>
      </c>
      <c r="H185" s="5">
        <v>45513.5</v>
      </c>
      <c r="I185">
        <v>22</v>
      </c>
      <c r="J185">
        <v>0</v>
      </c>
      <c r="K185">
        <v>1</v>
      </c>
      <c r="L185">
        <v>4</v>
      </c>
      <c r="M185" t="b">
        <v>0</v>
      </c>
      <c r="N185" t="s">
        <v>1211</v>
      </c>
      <c r="O185" t="s">
        <v>1</v>
      </c>
      <c r="P185" t="s">
        <v>1</v>
      </c>
      <c r="Q185">
        <v>4</v>
      </c>
    </row>
    <row r="186" spans="1:17" x14ac:dyDescent="0.35">
      <c r="A186">
        <v>2732</v>
      </c>
      <c r="B186">
        <v>15</v>
      </c>
      <c r="C186">
        <v>3</v>
      </c>
      <c r="D186">
        <v>-1</v>
      </c>
      <c r="E186">
        <v>-1</v>
      </c>
      <c r="F186">
        <v>-1</v>
      </c>
      <c r="G186">
        <v>-1</v>
      </c>
      <c r="H186" s="5">
        <v>45513.5</v>
      </c>
      <c r="I186">
        <v>22</v>
      </c>
      <c r="J186">
        <v>0</v>
      </c>
      <c r="K186">
        <v>15</v>
      </c>
      <c r="L186">
        <v>4</v>
      </c>
      <c r="M186" t="b">
        <v>0</v>
      </c>
      <c r="N186" t="s">
        <v>1211</v>
      </c>
      <c r="O186" t="s">
        <v>1</v>
      </c>
      <c r="P186" t="s">
        <v>1</v>
      </c>
      <c r="Q186">
        <v>5</v>
      </c>
    </row>
    <row r="187" spans="1:17" x14ac:dyDescent="0.35">
      <c r="A187">
        <v>2733</v>
      </c>
      <c r="B187">
        <v>11</v>
      </c>
      <c r="C187">
        <v>14</v>
      </c>
      <c r="D187">
        <v>-1</v>
      </c>
      <c r="E187">
        <v>-1</v>
      </c>
      <c r="F187">
        <v>-1</v>
      </c>
      <c r="G187">
        <v>-1</v>
      </c>
      <c r="H187" s="5">
        <v>45513.5</v>
      </c>
      <c r="I187">
        <v>22</v>
      </c>
      <c r="J187">
        <v>0</v>
      </c>
      <c r="K187">
        <v>2</v>
      </c>
      <c r="L187">
        <v>4</v>
      </c>
      <c r="M187" t="b">
        <v>0</v>
      </c>
      <c r="N187" t="s">
        <v>1211</v>
      </c>
      <c r="O187" t="s">
        <v>1</v>
      </c>
      <c r="P187" t="s">
        <v>1</v>
      </c>
      <c r="Q187">
        <v>6</v>
      </c>
    </row>
    <row r="188" spans="1:17" x14ac:dyDescent="0.35">
      <c r="A188">
        <v>2734</v>
      </c>
      <c r="B188">
        <v>6</v>
      </c>
      <c r="C188">
        <v>8</v>
      </c>
      <c r="D188">
        <v>-1</v>
      </c>
      <c r="E188">
        <v>-1</v>
      </c>
      <c r="F188">
        <v>-1</v>
      </c>
      <c r="G188">
        <v>-1</v>
      </c>
      <c r="H188" s="5">
        <v>45513.5</v>
      </c>
      <c r="I188">
        <v>22</v>
      </c>
      <c r="J188">
        <v>0</v>
      </c>
      <c r="K188">
        <v>8</v>
      </c>
      <c r="L188">
        <v>4</v>
      </c>
      <c r="M188" t="b">
        <v>0</v>
      </c>
      <c r="N188" t="s">
        <v>1211</v>
      </c>
      <c r="O188" t="s">
        <v>1</v>
      </c>
      <c r="P188" t="s">
        <v>1</v>
      </c>
      <c r="Q188">
        <v>7</v>
      </c>
    </row>
    <row r="189" spans="1:17" x14ac:dyDescent="0.35">
      <c r="A189">
        <v>2735</v>
      </c>
      <c r="B189">
        <v>1</v>
      </c>
      <c r="C189">
        <v>12</v>
      </c>
      <c r="D189">
        <v>-1</v>
      </c>
      <c r="E189">
        <v>-1</v>
      </c>
      <c r="F189">
        <v>-1</v>
      </c>
      <c r="G189">
        <v>-1</v>
      </c>
      <c r="H189" s="5">
        <v>45513.520833333336</v>
      </c>
      <c r="I189">
        <v>22</v>
      </c>
      <c r="J189">
        <v>0</v>
      </c>
      <c r="K189">
        <v>19</v>
      </c>
      <c r="L189">
        <v>4</v>
      </c>
      <c r="M189" t="b">
        <v>0</v>
      </c>
      <c r="N189" t="s">
        <v>1211</v>
      </c>
      <c r="O189" t="s">
        <v>1</v>
      </c>
      <c r="P189" t="s">
        <v>1</v>
      </c>
      <c r="Q189">
        <v>8</v>
      </c>
    </row>
    <row r="190" spans="1:17" x14ac:dyDescent="0.35">
      <c r="A190">
        <v>2736</v>
      </c>
      <c r="B190">
        <v>4</v>
      </c>
      <c r="C190">
        <v>7</v>
      </c>
      <c r="D190">
        <v>-1</v>
      </c>
      <c r="E190">
        <v>-1</v>
      </c>
      <c r="F190">
        <v>-1</v>
      </c>
      <c r="G190">
        <v>-1</v>
      </c>
      <c r="H190" s="5">
        <v>45513.583333333336</v>
      </c>
      <c r="I190">
        <v>22</v>
      </c>
      <c r="J190">
        <v>0</v>
      </c>
      <c r="K190">
        <v>23</v>
      </c>
      <c r="L190">
        <v>4</v>
      </c>
      <c r="M190" t="b">
        <v>0</v>
      </c>
      <c r="N190" t="s">
        <v>1211</v>
      </c>
      <c r="O190" t="s">
        <v>1</v>
      </c>
      <c r="P190" t="s">
        <v>1</v>
      </c>
      <c r="Q190">
        <v>9</v>
      </c>
    </row>
    <row r="191" spans="1:17" x14ac:dyDescent="0.35">
      <c r="A191">
        <v>2737</v>
      </c>
      <c r="B191">
        <v>8</v>
      </c>
      <c r="C191">
        <v>5</v>
      </c>
      <c r="D191">
        <v>-1</v>
      </c>
      <c r="E191">
        <v>-1</v>
      </c>
      <c r="F191">
        <v>-1</v>
      </c>
      <c r="G191">
        <v>-1</v>
      </c>
      <c r="H191" s="5">
        <v>45520.5</v>
      </c>
      <c r="I191">
        <v>23</v>
      </c>
      <c r="J191">
        <v>0</v>
      </c>
      <c r="K191">
        <v>1</v>
      </c>
      <c r="L191">
        <v>4</v>
      </c>
      <c r="M191" t="b">
        <v>1</v>
      </c>
      <c r="N191" t="s">
        <v>1211</v>
      </c>
      <c r="O191" t="s">
        <v>1</v>
      </c>
      <c r="P191" t="s">
        <v>1</v>
      </c>
      <c r="Q191">
        <v>1</v>
      </c>
    </row>
    <row r="192" spans="1:17" x14ac:dyDescent="0.35">
      <c r="A192">
        <v>2738</v>
      </c>
      <c r="B192">
        <v>10</v>
      </c>
      <c r="C192">
        <v>6</v>
      </c>
      <c r="D192">
        <v>-1</v>
      </c>
      <c r="E192">
        <v>-1</v>
      </c>
      <c r="F192">
        <v>-1</v>
      </c>
      <c r="G192">
        <v>-1</v>
      </c>
      <c r="H192" s="5">
        <v>45520.5</v>
      </c>
      <c r="I192">
        <v>23</v>
      </c>
      <c r="J192">
        <v>0</v>
      </c>
      <c r="K192">
        <v>2</v>
      </c>
      <c r="L192">
        <v>4</v>
      </c>
      <c r="M192" t="b">
        <v>0</v>
      </c>
      <c r="N192" t="s">
        <v>1211</v>
      </c>
      <c r="O192" t="s">
        <v>1</v>
      </c>
      <c r="P192" t="s">
        <v>1</v>
      </c>
      <c r="Q192">
        <v>2</v>
      </c>
    </row>
    <row r="193" spans="1:17" x14ac:dyDescent="0.35">
      <c r="A193">
        <v>2739</v>
      </c>
      <c r="B193">
        <v>17</v>
      </c>
      <c r="C193">
        <v>16</v>
      </c>
      <c r="D193">
        <v>-1</v>
      </c>
      <c r="E193">
        <v>-1</v>
      </c>
      <c r="F193">
        <v>-1</v>
      </c>
      <c r="G193">
        <v>-1</v>
      </c>
      <c r="H193" s="5">
        <v>45520.5</v>
      </c>
      <c r="I193">
        <v>23</v>
      </c>
      <c r="J193">
        <v>0</v>
      </c>
      <c r="K193">
        <v>13</v>
      </c>
      <c r="L193">
        <v>4</v>
      </c>
      <c r="M193" t="b">
        <v>0</v>
      </c>
      <c r="N193" t="s">
        <v>1211</v>
      </c>
      <c r="O193" t="s">
        <v>1</v>
      </c>
      <c r="P193" t="s">
        <v>1</v>
      </c>
      <c r="Q193">
        <v>3</v>
      </c>
    </row>
    <row r="194" spans="1:17" x14ac:dyDescent="0.35">
      <c r="A194">
        <v>2740</v>
      </c>
      <c r="B194">
        <v>18</v>
      </c>
      <c r="C194">
        <v>4</v>
      </c>
      <c r="D194">
        <v>-1</v>
      </c>
      <c r="E194">
        <v>-1</v>
      </c>
      <c r="F194">
        <v>-1</v>
      </c>
      <c r="G194">
        <v>-1</v>
      </c>
      <c r="H194" s="5">
        <v>45520.5</v>
      </c>
      <c r="I194">
        <v>23</v>
      </c>
      <c r="J194">
        <v>0</v>
      </c>
      <c r="K194">
        <v>17</v>
      </c>
      <c r="L194">
        <v>4</v>
      </c>
      <c r="M194" t="b">
        <v>0</v>
      </c>
      <c r="N194" t="s">
        <v>1211</v>
      </c>
      <c r="O194" t="s">
        <v>1</v>
      </c>
      <c r="P194" t="s">
        <v>1</v>
      </c>
      <c r="Q194">
        <v>4</v>
      </c>
    </row>
    <row r="195" spans="1:17" x14ac:dyDescent="0.35">
      <c r="A195">
        <v>2741</v>
      </c>
      <c r="B195">
        <v>13</v>
      </c>
      <c r="C195">
        <v>11</v>
      </c>
      <c r="D195">
        <v>-1</v>
      </c>
      <c r="E195">
        <v>-1</v>
      </c>
      <c r="F195">
        <v>-1</v>
      </c>
      <c r="G195">
        <v>-1</v>
      </c>
      <c r="H195" s="5">
        <v>45520.5</v>
      </c>
      <c r="I195">
        <v>23</v>
      </c>
      <c r="J195">
        <v>0</v>
      </c>
      <c r="K195">
        <v>1</v>
      </c>
      <c r="L195">
        <v>4</v>
      </c>
      <c r="M195" t="b">
        <v>0</v>
      </c>
      <c r="N195" t="s">
        <v>1211</v>
      </c>
      <c r="O195" t="s">
        <v>1</v>
      </c>
      <c r="P195" t="s">
        <v>1</v>
      </c>
      <c r="Q195">
        <v>5</v>
      </c>
    </row>
    <row r="196" spans="1:17" x14ac:dyDescent="0.35">
      <c r="A196">
        <v>2742</v>
      </c>
      <c r="B196">
        <v>14</v>
      </c>
      <c r="C196">
        <v>7</v>
      </c>
      <c r="D196">
        <v>-1</v>
      </c>
      <c r="E196">
        <v>-1</v>
      </c>
      <c r="F196">
        <v>-1</v>
      </c>
      <c r="G196">
        <v>-1</v>
      </c>
      <c r="H196" s="5">
        <v>45520.5</v>
      </c>
      <c r="I196">
        <v>23</v>
      </c>
      <c r="J196">
        <v>0</v>
      </c>
      <c r="K196">
        <v>2</v>
      </c>
      <c r="L196">
        <v>4</v>
      </c>
      <c r="M196" t="b">
        <v>0</v>
      </c>
      <c r="N196" t="s">
        <v>1211</v>
      </c>
      <c r="O196" t="s">
        <v>1</v>
      </c>
      <c r="P196" t="s">
        <v>1</v>
      </c>
      <c r="Q196">
        <v>6</v>
      </c>
    </row>
    <row r="197" spans="1:17" x14ac:dyDescent="0.35">
      <c r="A197">
        <v>2743</v>
      </c>
      <c r="B197">
        <v>12</v>
      </c>
      <c r="C197">
        <v>15</v>
      </c>
      <c r="D197">
        <v>-1</v>
      </c>
      <c r="E197">
        <v>-1</v>
      </c>
      <c r="F197">
        <v>-1</v>
      </c>
      <c r="G197">
        <v>-1</v>
      </c>
      <c r="H197" s="5">
        <v>45520.5</v>
      </c>
      <c r="I197">
        <v>23</v>
      </c>
      <c r="J197">
        <v>0</v>
      </c>
      <c r="K197">
        <v>2</v>
      </c>
      <c r="L197">
        <v>4</v>
      </c>
      <c r="M197" t="b">
        <v>0</v>
      </c>
      <c r="N197" t="s">
        <v>1211</v>
      </c>
      <c r="O197" t="s">
        <v>1</v>
      </c>
      <c r="P197" t="s">
        <v>1</v>
      </c>
      <c r="Q197">
        <v>7</v>
      </c>
    </row>
    <row r="198" spans="1:17" x14ac:dyDescent="0.35">
      <c r="A198">
        <v>2744</v>
      </c>
      <c r="B198">
        <v>2</v>
      </c>
      <c r="C198">
        <v>1</v>
      </c>
      <c r="D198">
        <v>-1</v>
      </c>
      <c r="E198">
        <v>-1</v>
      </c>
      <c r="F198">
        <v>-1</v>
      </c>
      <c r="G198">
        <v>-1</v>
      </c>
      <c r="H198" s="5">
        <v>45520.520833333336</v>
      </c>
      <c r="I198">
        <v>23</v>
      </c>
      <c r="J198">
        <v>0</v>
      </c>
      <c r="K198">
        <v>19</v>
      </c>
      <c r="L198">
        <v>4</v>
      </c>
      <c r="M198" t="b">
        <v>0</v>
      </c>
      <c r="N198" t="s">
        <v>1211</v>
      </c>
      <c r="O198" t="s">
        <v>1</v>
      </c>
      <c r="P198" t="s">
        <v>1</v>
      </c>
      <c r="Q198">
        <v>8</v>
      </c>
    </row>
    <row r="199" spans="1:17" x14ac:dyDescent="0.35">
      <c r="A199">
        <v>2745</v>
      </c>
      <c r="B199">
        <v>3</v>
      </c>
      <c r="C199">
        <v>9</v>
      </c>
      <c r="D199">
        <v>-1</v>
      </c>
      <c r="E199">
        <v>-1</v>
      </c>
      <c r="F199">
        <v>-1</v>
      </c>
      <c r="G199">
        <v>-1</v>
      </c>
      <c r="H199" s="5">
        <v>45520.583333333336</v>
      </c>
      <c r="I199">
        <v>23</v>
      </c>
      <c r="J199">
        <v>0</v>
      </c>
      <c r="K199">
        <v>23</v>
      </c>
      <c r="L199">
        <v>4</v>
      </c>
      <c r="M199" t="b">
        <v>0</v>
      </c>
      <c r="N199" t="s">
        <v>1211</v>
      </c>
      <c r="O199" t="s">
        <v>1</v>
      </c>
      <c r="P199" t="s">
        <v>1</v>
      </c>
      <c r="Q199">
        <v>9</v>
      </c>
    </row>
    <row r="200" spans="1:17" x14ac:dyDescent="0.35">
      <c r="A200">
        <v>2746</v>
      </c>
      <c r="B200">
        <v>5</v>
      </c>
      <c r="C200">
        <v>10</v>
      </c>
      <c r="D200">
        <v>-1</v>
      </c>
      <c r="E200">
        <v>-1</v>
      </c>
      <c r="F200">
        <v>-1</v>
      </c>
      <c r="G200">
        <v>-1</v>
      </c>
      <c r="H200" s="5">
        <v>45527.5</v>
      </c>
      <c r="I200">
        <v>24</v>
      </c>
      <c r="J200">
        <v>0</v>
      </c>
      <c r="K200">
        <v>4</v>
      </c>
      <c r="L200">
        <v>4</v>
      </c>
      <c r="M200" t="b">
        <v>1</v>
      </c>
      <c r="N200" t="s">
        <v>1211</v>
      </c>
      <c r="O200" t="s">
        <v>1</v>
      </c>
      <c r="P200" t="s">
        <v>1</v>
      </c>
      <c r="Q200">
        <v>1</v>
      </c>
    </row>
    <row r="201" spans="1:17" x14ac:dyDescent="0.35">
      <c r="A201">
        <v>2747</v>
      </c>
      <c r="B201">
        <v>9</v>
      </c>
      <c r="C201">
        <v>14</v>
      </c>
      <c r="D201">
        <v>-1</v>
      </c>
      <c r="E201">
        <v>-1</v>
      </c>
      <c r="F201">
        <v>-1</v>
      </c>
      <c r="G201">
        <v>-1</v>
      </c>
      <c r="H201" s="5">
        <v>45527.5</v>
      </c>
      <c r="I201">
        <v>24</v>
      </c>
      <c r="J201">
        <v>0</v>
      </c>
      <c r="K201">
        <v>2</v>
      </c>
      <c r="L201">
        <v>4</v>
      </c>
      <c r="M201" t="b">
        <v>0</v>
      </c>
      <c r="N201" t="s">
        <v>1211</v>
      </c>
      <c r="O201" t="s">
        <v>1</v>
      </c>
      <c r="P201" t="s">
        <v>1</v>
      </c>
      <c r="Q201">
        <v>2</v>
      </c>
    </row>
    <row r="202" spans="1:17" x14ac:dyDescent="0.35">
      <c r="A202">
        <v>2748</v>
      </c>
      <c r="B202">
        <v>7</v>
      </c>
      <c r="C202">
        <v>3</v>
      </c>
      <c r="D202">
        <v>-1</v>
      </c>
      <c r="E202">
        <v>-1</v>
      </c>
      <c r="F202">
        <v>-1</v>
      </c>
      <c r="G202">
        <v>-1</v>
      </c>
      <c r="H202" s="5">
        <v>45527.5</v>
      </c>
      <c r="I202">
        <v>24</v>
      </c>
      <c r="J202">
        <v>0</v>
      </c>
      <c r="K202">
        <v>11</v>
      </c>
      <c r="L202">
        <v>4</v>
      </c>
      <c r="M202" t="b">
        <v>0</v>
      </c>
      <c r="N202" t="s">
        <v>1211</v>
      </c>
      <c r="O202" t="s">
        <v>1</v>
      </c>
      <c r="P202" t="s">
        <v>1</v>
      </c>
      <c r="Q202">
        <v>3</v>
      </c>
    </row>
    <row r="203" spans="1:17" x14ac:dyDescent="0.35">
      <c r="A203">
        <v>2749</v>
      </c>
      <c r="B203">
        <v>13</v>
      </c>
      <c r="C203">
        <v>15</v>
      </c>
      <c r="D203">
        <v>-1</v>
      </c>
      <c r="E203">
        <v>-1</v>
      </c>
      <c r="F203">
        <v>-1</v>
      </c>
      <c r="G203">
        <v>-1</v>
      </c>
      <c r="H203" s="5">
        <v>45527.5</v>
      </c>
      <c r="I203">
        <v>24</v>
      </c>
      <c r="J203">
        <v>0</v>
      </c>
      <c r="K203">
        <v>3</v>
      </c>
      <c r="L203">
        <v>4</v>
      </c>
      <c r="M203" t="b">
        <v>0</v>
      </c>
      <c r="N203" t="s">
        <v>1211</v>
      </c>
      <c r="O203" t="s">
        <v>1</v>
      </c>
      <c r="P203" t="s">
        <v>1</v>
      </c>
      <c r="Q203">
        <v>4</v>
      </c>
    </row>
    <row r="204" spans="1:17" x14ac:dyDescent="0.35">
      <c r="A204">
        <v>2750</v>
      </c>
      <c r="B204">
        <v>16</v>
      </c>
      <c r="C204">
        <v>8</v>
      </c>
      <c r="D204">
        <v>-1</v>
      </c>
      <c r="E204">
        <v>-1</v>
      </c>
      <c r="F204">
        <v>-1</v>
      </c>
      <c r="G204">
        <v>-1</v>
      </c>
      <c r="H204" s="5">
        <v>45527.5</v>
      </c>
      <c r="I204">
        <v>24</v>
      </c>
      <c r="J204">
        <v>0</v>
      </c>
      <c r="K204">
        <v>1</v>
      </c>
      <c r="L204">
        <v>4</v>
      </c>
      <c r="M204" t="b">
        <v>0</v>
      </c>
      <c r="N204" t="s">
        <v>1211</v>
      </c>
      <c r="O204" t="s">
        <v>1</v>
      </c>
      <c r="P204" t="s">
        <v>1</v>
      </c>
      <c r="Q204">
        <v>5</v>
      </c>
    </row>
    <row r="205" spans="1:17" x14ac:dyDescent="0.35">
      <c r="A205">
        <v>2751</v>
      </c>
      <c r="B205">
        <v>11</v>
      </c>
      <c r="C205">
        <v>17</v>
      </c>
      <c r="D205">
        <v>-1</v>
      </c>
      <c r="E205">
        <v>-1</v>
      </c>
      <c r="F205">
        <v>-1</v>
      </c>
      <c r="G205">
        <v>-1</v>
      </c>
      <c r="H205" s="5">
        <v>45527.5</v>
      </c>
      <c r="I205">
        <v>24</v>
      </c>
      <c r="J205">
        <v>0</v>
      </c>
      <c r="K205">
        <v>1</v>
      </c>
      <c r="L205">
        <v>4</v>
      </c>
      <c r="M205" t="b">
        <v>0</v>
      </c>
      <c r="N205" t="s">
        <v>1211</v>
      </c>
      <c r="O205" t="s">
        <v>1</v>
      </c>
      <c r="P205" t="s">
        <v>1</v>
      </c>
      <c r="Q205">
        <v>6</v>
      </c>
    </row>
    <row r="206" spans="1:17" x14ac:dyDescent="0.35">
      <c r="A206">
        <v>2752</v>
      </c>
      <c r="B206">
        <v>6</v>
      </c>
      <c r="C206">
        <v>1</v>
      </c>
      <c r="D206">
        <v>-1</v>
      </c>
      <c r="E206">
        <v>-1</v>
      </c>
      <c r="F206">
        <v>-1</v>
      </c>
      <c r="G206">
        <v>-1</v>
      </c>
      <c r="H206" s="5">
        <v>45527.5</v>
      </c>
      <c r="I206">
        <v>24</v>
      </c>
      <c r="J206">
        <v>0</v>
      </c>
      <c r="K206">
        <v>8</v>
      </c>
      <c r="L206">
        <v>4</v>
      </c>
      <c r="M206" t="b">
        <v>0</v>
      </c>
      <c r="N206" t="s">
        <v>1211</v>
      </c>
      <c r="O206" t="s">
        <v>1</v>
      </c>
      <c r="P206" t="s">
        <v>1</v>
      </c>
      <c r="Q206">
        <v>7</v>
      </c>
    </row>
    <row r="207" spans="1:17" x14ac:dyDescent="0.35">
      <c r="A207">
        <v>2753</v>
      </c>
      <c r="B207">
        <v>12</v>
      </c>
      <c r="C207">
        <v>18</v>
      </c>
      <c r="D207">
        <v>-1</v>
      </c>
      <c r="E207">
        <v>-1</v>
      </c>
      <c r="F207">
        <v>-1</v>
      </c>
      <c r="G207">
        <v>-1</v>
      </c>
      <c r="H207" s="5">
        <v>45527.5</v>
      </c>
      <c r="I207">
        <v>24</v>
      </c>
      <c r="J207">
        <v>0</v>
      </c>
      <c r="K207">
        <v>22</v>
      </c>
      <c r="L207">
        <v>4</v>
      </c>
      <c r="M207" t="b">
        <v>0</v>
      </c>
      <c r="N207" t="s">
        <v>1211</v>
      </c>
      <c r="O207" t="s">
        <v>1</v>
      </c>
      <c r="P207" t="s">
        <v>1</v>
      </c>
      <c r="Q207">
        <v>8</v>
      </c>
    </row>
    <row r="208" spans="1:17" x14ac:dyDescent="0.35">
      <c r="A208">
        <v>2754</v>
      </c>
      <c r="B208">
        <v>4</v>
      </c>
      <c r="C208">
        <v>2</v>
      </c>
      <c r="D208">
        <v>-1</v>
      </c>
      <c r="E208">
        <v>-1</v>
      </c>
      <c r="F208">
        <v>-1</v>
      </c>
      <c r="G208">
        <v>-1</v>
      </c>
      <c r="H208" s="5">
        <v>45527.583333333336</v>
      </c>
      <c r="I208">
        <v>24</v>
      </c>
      <c r="J208">
        <v>0</v>
      </c>
      <c r="K208">
        <v>23</v>
      </c>
      <c r="L208">
        <v>4</v>
      </c>
      <c r="M208" t="b">
        <v>0</v>
      </c>
      <c r="N208" t="s">
        <v>1211</v>
      </c>
      <c r="O208" t="s">
        <v>1</v>
      </c>
      <c r="P208" t="s">
        <v>1</v>
      </c>
      <c r="Q208">
        <v>9</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0C780-BFA7-4E45-9A57-4838B1E40349}">
  <sheetPr codeName="Sheet26"/>
  <dimension ref="A1:I189"/>
  <sheetViews>
    <sheetView workbookViewId="0"/>
  </sheetViews>
  <sheetFormatPr defaultRowHeight="14.5" x14ac:dyDescent="0.35"/>
  <cols>
    <col min="1" max="1" width="10.81640625" bestFit="1" customWidth="1"/>
    <col min="2" max="2" width="13.26953125" bestFit="1" customWidth="1"/>
    <col min="3" max="3" width="25.1796875" bestFit="1" customWidth="1"/>
    <col min="4" max="4" width="31" bestFit="1" customWidth="1"/>
    <col min="5" max="5" width="30" bestFit="1" customWidth="1"/>
    <col min="6" max="6" width="19.81640625" bestFit="1" customWidth="1"/>
    <col min="7" max="7" width="13.81640625" bestFit="1" customWidth="1"/>
    <col min="8" max="8" width="18.54296875" bestFit="1" customWidth="1"/>
    <col min="9" max="9" width="11.26953125" bestFit="1" customWidth="1"/>
  </cols>
  <sheetData>
    <row r="1" spans="1:9" x14ac:dyDescent="0.35">
      <c r="A1" t="s">
        <v>42</v>
      </c>
      <c r="B1" t="s">
        <v>663</v>
      </c>
      <c r="C1" t="s">
        <v>50</v>
      </c>
      <c r="D1" t="s">
        <v>646</v>
      </c>
      <c r="E1" t="s">
        <v>809</v>
      </c>
      <c r="F1" t="s">
        <v>640</v>
      </c>
      <c r="G1" t="s">
        <v>54</v>
      </c>
      <c r="H1" t="s">
        <v>810</v>
      </c>
      <c r="I1" t="s">
        <v>29</v>
      </c>
    </row>
    <row r="2" spans="1:9" x14ac:dyDescent="0.35">
      <c r="A2">
        <v>7</v>
      </c>
      <c r="B2">
        <v>1</v>
      </c>
      <c r="C2">
        <v>6</v>
      </c>
      <c r="D2">
        <v>21</v>
      </c>
      <c r="E2">
        <v>707</v>
      </c>
      <c r="F2">
        <v>152</v>
      </c>
      <c r="G2" t="b">
        <v>1</v>
      </c>
      <c r="H2">
        <v>15</v>
      </c>
      <c r="I2" t="b">
        <v>0</v>
      </c>
    </row>
    <row r="3" spans="1:9" x14ac:dyDescent="0.35">
      <c r="A3">
        <v>9</v>
      </c>
      <c r="B3">
        <v>1</v>
      </c>
      <c r="C3">
        <v>6</v>
      </c>
      <c r="D3">
        <v>29</v>
      </c>
      <c r="E3">
        <v>939</v>
      </c>
      <c r="F3">
        <v>172</v>
      </c>
      <c r="G3" t="b">
        <v>1</v>
      </c>
      <c r="H3">
        <v>5</v>
      </c>
      <c r="I3" t="b">
        <v>0</v>
      </c>
    </row>
    <row r="4" spans="1:9" x14ac:dyDescent="0.35">
      <c r="A4">
        <v>13</v>
      </c>
      <c r="B4">
        <v>1</v>
      </c>
      <c r="C4">
        <v>6</v>
      </c>
      <c r="D4">
        <v>19</v>
      </c>
      <c r="E4">
        <v>813</v>
      </c>
      <c r="F4">
        <v>165</v>
      </c>
      <c r="G4" t="b">
        <v>1</v>
      </c>
      <c r="H4">
        <v>2</v>
      </c>
      <c r="I4" t="b">
        <v>0</v>
      </c>
    </row>
    <row r="5" spans="1:9" x14ac:dyDescent="0.35">
      <c r="A5">
        <v>15</v>
      </c>
      <c r="B5">
        <v>1</v>
      </c>
      <c r="C5">
        <v>8</v>
      </c>
      <c r="D5">
        <v>41</v>
      </c>
      <c r="E5">
        <v>1165</v>
      </c>
      <c r="F5">
        <v>150</v>
      </c>
      <c r="G5" t="b">
        <v>1</v>
      </c>
      <c r="H5">
        <v>17</v>
      </c>
      <c r="I5" t="b">
        <v>0</v>
      </c>
    </row>
    <row r="6" spans="1:9" x14ac:dyDescent="0.35">
      <c r="A6">
        <v>17</v>
      </c>
      <c r="B6">
        <v>1</v>
      </c>
      <c r="C6">
        <v>7</v>
      </c>
      <c r="D6">
        <v>25</v>
      </c>
      <c r="E6">
        <v>679</v>
      </c>
      <c r="F6">
        <v>156</v>
      </c>
      <c r="G6" t="b">
        <v>1</v>
      </c>
      <c r="H6">
        <v>11</v>
      </c>
      <c r="I6" t="b">
        <v>0</v>
      </c>
    </row>
    <row r="7" spans="1:9" x14ac:dyDescent="0.35">
      <c r="A7">
        <v>18</v>
      </c>
      <c r="B7">
        <v>1</v>
      </c>
      <c r="C7">
        <v>6</v>
      </c>
      <c r="D7">
        <v>25</v>
      </c>
      <c r="E7">
        <v>869</v>
      </c>
      <c r="F7">
        <v>169</v>
      </c>
      <c r="G7" t="b">
        <v>1</v>
      </c>
      <c r="H7">
        <v>2</v>
      </c>
      <c r="I7" t="b">
        <v>0</v>
      </c>
    </row>
    <row r="8" spans="1:9" x14ac:dyDescent="0.35">
      <c r="A8">
        <v>319</v>
      </c>
      <c r="B8">
        <v>1</v>
      </c>
      <c r="C8">
        <v>1</v>
      </c>
      <c r="F8">
        <v>1</v>
      </c>
      <c r="G8" t="b">
        <v>0</v>
      </c>
      <c r="H8">
        <v>166</v>
      </c>
      <c r="I8" t="b">
        <v>0</v>
      </c>
    </row>
    <row r="9" spans="1:9" x14ac:dyDescent="0.35">
      <c r="A9">
        <v>320</v>
      </c>
      <c r="B9">
        <v>1</v>
      </c>
      <c r="C9">
        <v>5</v>
      </c>
      <c r="D9">
        <v>1</v>
      </c>
      <c r="E9">
        <v>599</v>
      </c>
      <c r="F9">
        <v>1</v>
      </c>
      <c r="G9" t="b">
        <v>0</v>
      </c>
      <c r="H9">
        <v>166</v>
      </c>
      <c r="I9" t="b">
        <v>0</v>
      </c>
    </row>
    <row r="10" spans="1:9" x14ac:dyDescent="0.35">
      <c r="A10">
        <v>313</v>
      </c>
      <c r="B10">
        <v>1</v>
      </c>
      <c r="C10">
        <v>5</v>
      </c>
      <c r="D10">
        <v>5</v>
      </c>
      <c r="E10">
        <v>535</v>
      </c>
      <c r="F10">
        <v>178</v>
      </c>
      <c r="G10" t="b">
        <v>1</v>
      </c>
      <c r="H10">
        <v>11</v>
      </c>
      <c r="I10" t="b">
        <v>0</v>
      </c>
    </row>
    <row r="11" spans="1:9" x14ac:dyDescent="0.35">
      <c r="A11">
        <v>314</v>
      </c>
      <c r="B11">
        <v>1</v>
      </c>
      <c r="C11">
        <v>6</v>
      </c>
      <c r="D11">
        <v>11</v>
      </c>
      <c r="E11">
        <v>679</v>
      </c>
      <c r="F11">
        <v>131</v>
      </c>
      <c r="G11" t="b">
        <v>1</v>
      </c>
      <c r="H11">
        <v>36</v>
      </c>
      <c r="I11" t="b">
        <v>0</v>
      </c>
    </row>
    <row r="12" spans="1:9" x14ac:dyDescent="0.35">
      <c r="A12">
        <v>315</v>
      </c>
      <c r="B12">
        <v>1</v>
      </c>
      <c r="C12">
        <v>4</v>
      </c>
      <c r="D12">
        <v>-1</v>
      </c>
      <c r="E12">
        <v>589</v>
      </c>
      <c r="F12">
        <v>123</v>
      </c>
      <c r="G12" t="b">
        <v>1</v>
      </c>
      <c r="H12">
        <v>44</v>
      </c>
      <c r="I12" t="b">
        <v>0</v>
      </c>
    </row>
    <row r="13" spans="1:9" x14ac:dyDescent="0.35">
      <c r="A13">
        <v>316</v>
      </c>
      <c r="B13">
        <v>1</v>
      </c>
      <c r="C13">
        <v>7</v>
      </c>
      <c r="D13">
        <v>17</v>
      </c>
      <c r="E13">
        <v>803</v>
      </c>
      <c r="F13">
        <v>161</v>
      </c>
      <c r="G13" t="b">
        <v>1</v>
      </c>
      <c r="H13">
        <v>6</v>
      </c>
      <c r="I13" t="b">
        <v>0</v>
      </c>
    </row>
    <row r="14" spans="1:9" x14ac:dyDescent="0.35">
      <c r="A14">
        <v>317</v>
      </c>
      <c r="B14">
        <v>1</v>
      </c>
      <c r="C14">
        <v>7</v>
      </c>
      <c r="D14">
        <v>33</v>
      </c>
      <c r="E14">
        <v>916</v>
      </c>
      <c r="F14">
        <v>190</v>
      </c>
      <c r="G14" t="b">
        <v>1</v>
      </c>
      <c r="H14">
        <v>23</v>
      </c>
      <c r="I14" t="b">
        <v>0</v>
      </c>
    </row>
    <row r="15" spans="1:9" x14ac:dyDescent="0.35">
      <c r="A15">
        <v>318</v>
      </c>
      <c r="B15">
        <v>1</v>
      </c>
      <c r="C15">
        <v>8</v>
      </c>
      <c r="F15">
        <v>1</v>
      </c>
      <c r="G15" t="b">
        <v>0</v>
      </c>
      <c r="H15">
        <v>166</v>
      </c>
      <c r="I15" t="b">
        <v>0</v>
      </c>
    </row>
    <row r="16" spans="1:9" x14ac:dyDescent="0.35">
      <c r="A16">
        <v>307</v>
      </c>
      <c r="B16">
        <v>1</v>
      </c>
      <c r="C16">
        <v>5</v>
      </c>
      <c r="D16">
        <v>9</v>
      </c>
      <c r="E16">
        <v>319</v>
      </c>
      <c r="F16">
        <v>146</v>
      </c>
      <c r="G16" t="b">
        <v>1</v>
      </c>
      <c r="H16">
        <v>21</v>
      </c>
      <c r="I16" t="b">
        <v>0</v>
      </c>
    </row>
    <row r="17" spans="1:9" x14ac:dyDescent="0.35">
      <c r="A17">
        <v>308</v>
      </c>
      <c r="B17">
        <v>1</v>
      </c>
      <c r="C17">
        <v>5</v>
      </c>
      <c r="D17">
        <v>-3</v>
      </c>
      <c r="E17">
        <v>49</v>
      </c>
      <c r="F17">
        <v>100</v>
      </c>
      <c r="G17" t="b">
        <v>1</v>
      </c>
      <c r="H17">
        <v>67</v>
      </c>
      <c r="I17" t="b">
        <v>0</v>
      </c>
    </row>
    <row r="18" spans="1:9" x14ac:dyDescent="0.35">
      <c r="A18">
        <v>309</v>
      </c>
      <c r="B18">
        <v>1</v>
      </c>
      <c r="C18">
        <v>5</v>
      </c>
      <c r="D18">
        <v>1</v>
      </c>
      <c r="E18">
        <v>599</v>
      </c>
      <c r="F18">
        <v>100</v>
      </c>
      <c r="G18" t="b">
        <v>0</v>
      </c>
      <c r="H18">
        <v>67</v>
      </c>
      <c r="I18" t="b">
        <v>0</v>
      </c>
    </row>
    <row r="19" spans="1:9" x14ac:dyDescent="0.35">
      <c r="A19">
        <v>310</v>
      </c>
      <c r="B19">
        <v>1</v>
      </c>
      <c r="C19">
        <v>6</v>
      </c>
      <c r="D19">
        <v>9</v>
      </c>
      <c r="E19">
        <v>121</v>
      </c>
      <c r="F19">
        <v>165</v>
      </c>
      <c r="G19" t="b">
        <v>1</v>
      </c>
      <c r="H19">
        <v>2</v>
      </c>
      <c r="I19" t="b">
        <v>0</v>
      </c>
    </row>
    <row r="20" spans="1:9" x14ac:dyDescent="0.35">
      <c r="A20">
        <v>311</v>
      </c>
      <c r="B20">
        <v>1</v>
      </c>
      <c r="C20">
        <v>6</v>
      </c>
      <c r="D20">
        <v>9</v>
      </c>
      <c r="E20">
        <v>121</v>
      </c>
      <c r="F20">
        <v>165</v>
      </c>
      <c r="G20" t="b">
        <v>1</v>
      </c>
      <c r="H20">
        <v>2</v>
      </c>
      <c r="I20" t="b">
        <v>0</v>
      </c>
    </row>
    <row r="21" spans="1:9" x14ac:dyDescent="0.35">
      <c r="A21">
        <v>312</v>
      </c>
      <c r="B21">
        <v>1</v>
      </c>
      <c r="C21">
        <v>4</v>
      </c>
      <c r="D21">
        <v>-7</v>
      </c>
      <c r="E21">
        <v>-47</v>
      </c>
      <c r="F21">
        <v>160</v>
      </c>
      <c r="G21" t="b">
        <v>1</v>
      </c>
      <c r="H21">
        <v>7</v>
      </c>
      <c r="I21" t="b">
        <v>0</v>
      </c>
    </row>
    <row r="22" spans="1:9" x14ac:dyDescent="0.35">
      <c r="A22">
        <v>300</v>
      </c>
      <c r="B22">
        <v>1</v>
      </c>
      <c r="C22">
        <v>5</v>
      </c>
      <c r="D22">
        <v>13</v>
      </c>
      <c r="E22">
        <v>504</v>
      </c>
      <c r="F22">
        <v>80</v>
      </c>
      <c r="G22" t="b">
        <v>1</v>
      </c>
      <c r="H22">
        <v>87</v>
      </c>
      <c r="I22" t="b">
        <v>0</v>
      </c>
    </row>
    <row r="23" spans="1:9" x14ac:dyDescent="0.35">
      <c r="A23">
        <v>301</v>
      </c>
      <c r="B23">
        <v>1</v>
      </c>
      <c r="C23">
        <v>6</v>
      </c>
      <c r="D23">
        <v>9</v>
      </c>
      <c r="E23">
        <v>121</v>
      </c>
      <c r="F23">
        <v>156</v>
      </c>
      <c r="G23" t="b">
        <v>1</v>
      </c>
      <c r="H23">
        <v>11</v>
      </c>
      <c r="I23" t="b">
        <v>0</v>
      </c>
    </row>
    <row r="24" spans="1:9" x14ac:dyDescent="0.35">
      <c r="A24">
        <v>302</v>
      </c>
      <c r="B24">
        <v>1</v>
      </c>
      <c r="C24">
        <v>5</v>
      </c>
      <c r="D24">
        <v>5</v>
      </c>
      <c r="E24">
        <v>287</v>
      </c>
      <c r="F24">
        <v>172</v>
      </c>
      <c r="G24" t="b">
        <v>1</v>
      </c>
      <c r="H24">
        <v>5</v>
      </c>
      <c r="I24" t="b">
        <v>0</v>
      </c>
    </row>
    <row r="25" spans="1:9" x14ac:dyDescent="0.35">
      <c r="A25">
        <v>303</v>
      </c>
      <c r="B25">
        <v>1</v>
      </c>
      <c r="C25">
        <v>4</v>
      </c>
      <c r="D25">
        <v>1</v>
      </c>
      <c r="E25">
        <v>-33</v>
      </c>
      <c r="F25">
        <v>169</v>
      </c>
      <c r="G25" t="b">
        <v>1</v>
      </c>
      <c r="H25">
        <v>2</v>
      </c>
      <c r="I25" t="b">
        <v>0</v>
      </c>
    </row>
    <row r="26" spans="1:9" x14ac:dyDescent="0.35">
      <c r="A26">
        <v>305</v>
      </c>
      <c r="B26">
        <v>1</v>
      </c>
      <c r="C26">
        <v>7</v>
      </c>
      <c r="D26">
        <v>23</v>
      </c>
      <c r="E26">
        <v>751</v>
      </c>
      <c r="F26">
        <v>16</v>
      </c>
      <c r="G26" t="b">
        <v>1</v>
      </c>
      <c r="H26">
        <v>151</v>
      </c>
      <c r="I26" t="b">
        <v>0</v>
      </c>
    </row>
    <row r="27" spans="1:9" x14ac:dyDescent="0.35">
      <c r="A27">
        <v>306</v>
      </c>
      <c r="B27">
        <v>1</v>
      </c>
      <c r="C27">
        <v>6</v>
      </c>
      <c r="D27">
        <v>15</v>
      </c>
      <c r="E27">
        <v>463</v>
      </c>
      <c r="F27">
        <v>120</v>
      </c>
      <c r="G27" t="b">
        <v>1</v>
      </c>
      <c r="H27">
        <v>47</v>
      </c>
      <c r="I27" t="b">
        <v>0</v>
      </c>
    </row>
    <row r="28" spans="1:9" x14ac:dyDescent="0.35">
      <c r="A28">
        <v>294</v>
      </c>
      <c r="B28">
        <v>1</v>
      </c>
      <c r="C28">
        <v>5</v>
      </c>
      <c r="D28">
        <v>5</v>
      </c>
      <c r="E28">
        <v>535</v>
      </c>
      <c r="F28">
        <v>100</v>
      </c>
      <c r="G28" t="b">
        <v>1</v>
      </c>
      <c r="H28">
        <v>67</v>
      </c>
      <c r="I28" t="b">
        <v>0</v>
      </c>
    </row>
    <row r="29" spans="1:9" x14ac:dyDescent="0.35">
      <c r="A29">
        <v>295</v>
      </c>
      <c r="B29">
        <v>1</v>
      </c>
      <c r="C29">
        <v>5</v>
      </c>
      <c r="D29">
        <v>1</v>
      </c>
      <c r="E29">
        <v>599</v>
      </c>
      <c r="F29">
        <v>100</v>
      </c>
      <c r="G29" t="b">
        <v>0</v>
      </c>
      <c r="H29">
        <v>67</v>
      </c>
      <c r="I29" t="b">
        <v>0</v>
      </c>
    </row>
    <row r="30" spans="1:9" x14ac:dyDescent="0.35">
      <c r="A30">
        <v>296</v>
      </c>
      <c r="B30">
        <v>1</v>
      </c>
      <c r="C30">
        <v>5</v>
      </c>
      <c r="D30">
        <v>11</v>
      </c>
      <c r="E30">
        <v>661</v>
      </c>
      <c r="F30">
        <v>16</v>
      </c>
      <c r="G30" t="b">
        <v>1</v>
      </c>
      <c r="H30">
        <v>151</v>
      </c>
      <c r="I30" t="b">
        <v>0</v>
      </c>
    </row>
    <row r="31" spans="1:9" x14ac:dyDescent="0.35">
      <c r="A31">
        <v>297</v>
      </c>
      <c r="B31">
        <v>1</v>
      </c>
      <c r="C31">
        <v>6</v>
      </c>
      <c r="D31">
        <v>23</v>
      </c>
      <c r="E31">
        <v>949</v>
      </c>
      <c r="F31">
        <v>187</v>
      </c>
      <c r="G31" t="b">
        <v>1</v>
      </c>
      <c r="H31">
        <v>20</v>
      </c>
      <c r="I31" t="b">
        <v>0</v>
      </c>
    </row>
    <row r="32" spans="1:9" x14ac:dyDescent="0.35">
      <c r="A32">
        <v>298</v>
      </c>
      <c r="B32">
        <v>1</v>
      </c>
      <c r="C32">
        <v>8</v>
      </c>
      <c r="D32">
        <v>27</v>
      </c>
      <c r="E32">
        <v>883</v>
      </c>
      <c r="F32">
        <v>183</v>
      </c>
      <c r="G32" t="b">
        <v>1</v>
      </c>
      <c r="H32">
        <v>16</v>
      </c>
      <c r="I32" t="b">
        <v>0</v>
      </c>
    </row>
    <row r="33" spans="1:9" x14ac:dyDescent="0.35">
      <c r="A33">
        <v>299</v>
      </c>
      <c r="B33">
        <v>1</v>
      </c>
      <c r="C33">
        <v>7</v>
      </c>
      <c r="D33">
        <v>21</v>
      </c>
      <c r="E33">
        <v>542</v>
      </c>
      <c r="F33">
        <v>169</v>
      </c>
      <c r="G33" t="b">
        <v>1</v>
      </c>
      <c r="H33">
        <v>2</v>
      </c>
      <c r="I33" t="b">
        <v>0</v>
      </c>
    </row>
    <row r="34" spans="1:9" x14ac:dyDescent="0.35">
      <c r="A34">
        <v>287</v>
      </c>
      <c r="B34">
        <v>1</v>
      </c>
      <c r="C34">
        <v>8</v>
      </c>
      <c r="D34">
        <v>43</v>
      </c>
      <c r="E34">
        <v>1174</v>
      </c>
      <c r="F34">
        <v>155</v>
      </c>
      <c r="G34" t="b">
        <v>1</v>
      </c>
      <c r="H34">
        <v>12</v>
      </c>
      <c r="I34" t="b">
        <v>0</v>
      </c>
    </row>
    <row r="35" spans="1:9" x14ac:dyDescent="0.35">
      <c r="A35">
        <v>288</v>
      </c>
      <c r="B35">
        <v>1</v>
      </c>
      <c r="C35">
        <v>4</v>
      </c>
      <c r="D35">
        <v>-1</v>
      </c>
      <c r="E35">
        <v>589</v>
      </c>
      <c r="F35">
        <v>18</v>
      </c>
      <c r="G35" t="b">
        <v>1</v>
      </c>
      <c r="H35">
        <v>149</v>
      </c>
      <c r="I35" t="b">
        <v>0</v>
      </c>
    </row>
    <row r="36" spans="1:9" x14ac:dyDescent="0.35">
      <c r="A36">
        <v>290</v>
      </c>
      <c r="B36">
        <v>1</v>
      </c>
      <c r="C36">
        <v>5</v>
      </c>
      <c r="D36">
        <v>15</v>
      </c>
      <c r="E36">
        <v>445</v>
      </c>
      <c r="F36">
        <v>100</v>
      </c>
      <c r="G36" t="b">
        <v>1</v>
      </c>
      <c r="H36">
        <v>67</v>
      </c>
      <c r="I36" t="b">
        <v>0</v>
      </c>
    </row>
    <row r="37" spans="1:9" x14ac:dyDescent="0.35">
      <c r="A37">
        <v>291</v>
      </c>
      <c r="B37">
        <v>1</v>
      </c>
      <c r="C37">
        <v>5</v>
      </c>
      <c r="D37">
        <v>7</v>
      </c>
      <c r="E37">
        <v>111</v>
      </c>
      <c r="F37">
        <v>134</v>
      </c>
      <c r="G37" t="b">
        <v>1</v>
      </c>
      <c r="H37">
        <v>33</v>
      </c>
      <c r="I37" t="b">
        <v>0</v>
      </c>
    </row>
    <row r="38" spans="1:9" x14ac:dyDescent="0.35">
      <c r="A38">
        <v>292</v>
      </c>
      <c r="B38">
        <v>1</v>
      </c>
      <c r="C38">
        <v>7</v>
      </c>
      <c r="D38">
        <v>13</v>
      </c>
      <c r="E38">
        <v>253</v>
      </c>
      <c r="F38">
        <v>138</v>
      </c>
      <c r="G38" t="b">
        <v>1</v>
      </c>
      <c r="H38">
        <v>29</v>
      </c>
      <c r="I38" t="b">
        <v>0</v>
      </c>
    </row>
    <row r="39" spans="1:9" x14ac:dyDescent="0.35">
      <c r="A39">
        <v>293</v>
      </c>
      <c r="B39">
        <v>1</v>
      </c>
      <c r="C39">
        <v>4</v>
      </c>
      <c r="D39">
        <v>-13</v>
      </c>
      <c r="E39">
        <v>-31</v>
      </c>
      <c r="F39">
        <v>157</v>
      </c>
      <c r="G39" t="b">
        <v>1</v>
      </c>
      <c r="H39">
        <v>10</v>
      </c>
      <c r="I39" t="b">
        <v>0</v>
      </c>
    </row>
    <row r="40" spans="1:9" x14ac:dyDescent="0.35">
      <c r="A40">
        <v>276</v>
      </c>
      <c r="B40">
        <v>1</v>
      </c>
      <c r="C40">
        <v>5</v>
      </c>
      <c r="D40">
        <v>-1</v>
      </c>
      <c r="E40">
        <v>587</v>
      </c>
      <c r="F40">
        <v>180</v>
      </c>
      <c r="G40" t="b">
        <v>1</v>
      </c>
      <c r="H40">
        <v>13</v>
      </c>
      <c r="I40" t="b">
        <v>0</v>
      </c>
    </row>
    <row r="41" spans="1:9" x14ac:dyDescent="0.35">
      <c r="A41">
        <v>278</v>
      </c>
      <c r="B41">
        <v>1</v>
      </c>
      <c r="C41">
        <v>6</v>
      </c>
      <c r="D41">
        <v>-1</v>
      </c>
      <c r="E41">
        <v>-15</v>
      </c>
      <c r="F41">
        <v>100</v>
      </c>
      <c r="G41" t="b">
        <v>1</v>
      </c>
      <c r="H41">
        <v>67</v>
      </c>
      <c r="I41" t="b">
        <v>0</v>
      </c>
    </row>
    <row r="42" spans="1:9" x14ac:dyDescent="0.35">
      <c r="A42">
        <v>281</v>
      </c>
      <c r="B42">
        <v>1</v>
      </c>
      <c r="C42">
        <v>6</v>
      </c>
      <c r="D42">
        <v>17</v>
      </c>
      <c r="E42">
        <v>607</v>
      </c>
      <c r="F42">
        <v>177</v>
      </c>
      <c r="G42" t="b">
        <v>1</v>
      </c>
      <c r="H42">
        <v>10</v>
      </c>
      <c r="I42" t="b">
        <v>0</v>
      </c>
    </row>
    <row r="43" spans="1:9" x14ac:dyDescent="0.35">
      <c r="A43">
        <v>283</v>
      </c>
      <c r="B43">
        <v>1</v>
      </c>
      <c r="C43">
        <v>6</v>
      </c>
      <c r="D43">
        <v>23</v>
      </c>
      <c r="E43">
        <v>949</v>
      </c>
      <c r="F43">
        <v>150</v>
      </c>
      <c r="G43" t="b">
        <v>1</v>
      </c>
      <c r="H43">
        <v>17</v>
      </c>
      <c r="I43" t="b">
        <v>0</v>
      </c>
    </row>
    <row r="44" spans="1:9" x14ac:dyDescent="0.35">
      <c r="A44">
        <v>285</v>
      </c>
      <c r="B44">
        <v>1</v>
      </c>
      <c r="C44">
        <v>6</v>
      </c>
      <c r="D44">
        <v>11</v>
      </c>
      <c r="E44">
        <v>679</v>
      </c>
      <c r="F44">
        <v>160</v>
      </c>
      <c r="G44" t="b">
        <v>1</v>
      </c>
      <c r="H44">
        <v>7</v>
      </c>
      <c r="I44" t="b">
        <v>0</v>
      </c>
    </row>
    <row r="45" spans="1:9" x14ac:dyDescent="0.35">
      <c r="A45">
        <v>286</v>
      </c>
      <c r="B45">
        <v>1</v>
      </c>
      <c r="C45">
        <v>6</v>
      </c>
      <c r="D45">
        <v>17</v>
      </c>
      <c r="E45">
        <v>420</v>
      </c>
      <c r="F45">
        <v>176</v>
      </c>
      <c r="G45" t="b">
        <v>1</v>
      </c>
      <c r="H45">
        <v>9</v>
      </c>
      <c r="I45" t="b">
        <v>0</v>
      </c>
    </row>
    <row r="46" spans="1:9" x14ac:dyDescent="0.35">
      <c r="A46">
        <v>268</v>
      </c>
      <c r="B46">
        <v>1</v>
      </c>
      <c r="C46">
        <v>7</v>
      </c>
      <c r="D46">
        <v>23</v>
      </c>
      <c r="E46">
        <v>751</v>
      </c>
      <c r="F46">
        <v>121</v>
      </c>
      <c r="G46" t="b">
        <v>1</v>
      </c>
      <c r="H46">
        <v>46</v>
      </c>
      <c r="I46" t="b">
        <v>0</v>
      </c>
    </row>
    <row r="47" spans="1:9" x14ac:dyDescent="0.35">
      <c r="A47">
        <v>269</v>
      </c>
      <c r="B47">
        <v>1</v>
      </c>
      <c r="C47">
        <v>5</v>
      </c>
      <c r="D47">
        <v>-3</v>
      </c>
      <c r="E47">
        <v>49</v>
      </c>
      <c r="F47">
        <v>154</v>
      </c>
      <c r="G47" t="b">
        <v>1</v>
      </c>
      <c r="H47">
        <v>13</v>
      </c>
      <c r="I47" t="b">
        <v>0</v>
      </c>
    </row>
    <row r="48" spans="1:9" x14ac:dyDescent="0.35">
      <c r="A48">
        <v>270</v>
      </c>
      <c r="B48">
        <v>1</v>
      </c>
      <c r="C48">
        <v>7</v>
      </c>
      <c r="D48">
        <v>31</v>
      </c>
      <c r="E48">
        <v>880</v>
      </c>
      <c r="F48">
        <v>154</v>
      </c>
      <c r="G48" t="b">
        <v>1</v>
      </c>
      <c r="H48">
        <v>13</v>
      </c>
      <c r="I48" t="b">
        <v>0</v>
      </c>
    </row>
    <row r="49" spans="1:9" x14ac:dyDescent="0.35">
      <c r="A49">
        <v>272</v>
      </c>
      <c r="B49">
        <v>1</v>
      </c>
      <c r="C49">
        <v>3</v>
      </c>
      <c r="D49">
        <v>-7</v>
      </c>
      <c r="E49">
        <v>475</v>
      </c>
      <c r="F49">
        <v>100</v>
      </c>
      <c r="G49" t="b">
        <v>1</v>
      </c>
      <c r="H49">
        <v>67</v>
      </c>
      <c r="I49" t="b">
        <v>0</v>
      </c>
    </row>
    <row r="50" spans="1:9" x14ac:dyDescent="0.35">
      <c r="A50">
        <v>274</v>
      </c>
      <c r="B50">
        <v>1</v>
      </c>
      <c r="C50">
        <v>8</v>
      </c>
      <c r="D50">
        <v>35</v>
      </c>
      <c r="E50">
        <v>887</v>
      </c>
      <c r="F50">
        <v>187</v>
      </c>
      <c r="G50" t="b">
        <v>1</v>
      </c>
      <c r="H50">
        <v>20</v>
      </c>
      <c r="I50" t="b">
        <v>0</v>
      </c>
    </row>
    <row r="51" spans="1:9" x14ac:dyDescent="0.35">
      <c r="A51">
        <v>275</v>
      </c>
      <c r="B51">
        <v>1</v>
      </c>
      <c r="C51">
        <v>6</v>
      </c>
      <c r="D51">
        <v>21</v>
      </c>
      <c r="E51">
        <v>757</v>
      </c>
      <c r="F51">
        <v>160</v>
      </c>
      <c r="G51" t="b">
        <v>1</v>
      </c>
      <c r="H51">
        <v>7</v>
      </c>
      <c r="I51" t="b">
        <v>0</v>
      </c>
    </row>
    <row r="52" spans="1:9" x14ac:dyDescent="0.35">
      <c r="A52">
        <v>256</v>
      </c>
      <c r="B52">
        <v>1</v>
      </c>
      <c r="C52">
        <v>5</v>
      </c>
      <c r="D52">
        <v>15</v>
      </c>
      <c r="E52">
        <v>823</v>
      </c>
      <c r="F52">
        <v>166</v>
      </c>
      <c r="G52" t="b">
        <v>1</v>
      </c>
      <c r="H52">
        <v>1</v>
      </c>
      <c r="I52" t="b">
        <v>0</v>
      </c>
    </row>
    <row r="53" spans="1:9" x14ac:dyDescent="0.35">
      <c r="A53">
        <v>257</v>
      </c>
      <c r="B53">
        <v>1</v>
      </c>
      <c r="C53">
        <v>5</v>
      </c>
      <c r="D53">
        <v>9</v>
      </c>
      <c r="E53">
        <v>669</v>
      </c>
      <c r="F53">
        <v>154</v>
      </c>
      <c r="G53" t="b">
        <v>1</v>
      </c>
      <c r="H53">
        <v>13</v>
      </c>
      <c r="I53" t="b">
        <v>0</v>
      </c>
    </row>
    <row r="54" spans="1:9" x14ac:dyDescent="0.35">
      <c r="A54">
        <v>258</v>
      </c>
      <c r="B54">
        <v>1</v>
      </c>
      <c r="C54">
        <v>7</v>
      </c>
      <c r="D54">
        <v>23</v>
      </c>
      <c r="E54">
        <v>751</v>
      </c>
      <c r="F54">
        <v>110</v>
      </c>
      <c r="G54" t="b">
        <v>1</v>
      </c>
      <c r="H54">
        <v>57</v>
      </c>
      <c r="I54" t="b">
        <v>0</v>
      </c>
    </row>
    <row r="55" spans="1:9" x14ac:dyDescent="0.35">
      <c r="A55">
        <v>263</v>
      </c>
      <c r="B55">
        <v>1</v>
      </c>
      <c r="C55">
        <v>5</v>
      </c>
      <c r="D55">
        <v>-1</v>
      </c>
      <c r="E55">
        <v>41</v>
      </c>
      <c r="F55">
        <v>34</v>
      </c>
      <c r="G55" t="b">
        <v>1</v>
      </c>
      <c r="H55">
        <v>133</v>
      </c>
      <c r="I55" t="b">
        <v>0</v>
      </c>
    </row>
    <row r="56" spans="1:9" x14ac:dyDescent="0.35">
      <c r="A56">
        <v>264</v>
      </c>
      <c r="B56">
        <v>1</v>
      </c>
      <c r="C56">
        <v>6</v>
      </c>
      <c r="D56">
        <v>9</v>
      </c>
      <c r="E56">
        <v>667</v>
      </c>
      <c r="F56">
        <v>110</v>
      </c>
      <c r="G56" t="b">
        <v>1</v>
      </c>
      <c r="H56">
        <v>57</v>
      </c>
      <c r="I56" t="b">
        <v>0</v>
      </c>
    </row>
    <row r="57" spans="1:9" x14ac:dyDescent="0.35">
      <c r="A57">
        <v>267</v>
      </c>
      <c r="B57">
        <v>1</v>
      </c>
      <c r="C57">
        <v>7</v>
      </c>
      <c r="D57">
        <v>39</v>
      </c>
      <c r="E57">
        <v>1155</v>
      </c>
      <c r="F57">
        <v>153</v>
      </c>
      <c r="G57" t="b">
        <v>1</v>
      </c>
      <c r="H57">
        <v>14</v>
      </c>
      <c r="I57" t="b">
        <v>0</v>
      </c>
    </row>
    <row r="58" spans="1:9" x14ac:dyDescent="0.35">
      <c r="A58">
        <v>242</v>
      </c>
      <c r="B58">
        <v>1</v>
      </c>
      <c r="C58">
        <v>5</v>
      </c>
      <c r="D58">
        <v>1</v>
      </c>
      <c r="E58">
        <v>599</v>
      </c>
      <c r="F58">
        <v>100</v>
      </c>
      <c r="G58" t="b">
        <v>0</v>
      </c>
      <c r="H58">
        <v>67</v>
      </c>
      <c r="I58" t="b">
        <v>0</v>
      </c>
    </row>
    <row r="59" spans="1:9" x14ac:dyDescent="0.35">
      <c r="A59">
        <v>243</v>
      </c>
      <c r="B59">
        <v>1</v>
      </c>
      <c r="C59">
        <v>4</v>
      </c>
      <c r="D59">
        <v>-5</v>
      </c>
      <c r="E59">
        <v>455</v>
      </c>
      <c r="F59">
        <v>180</v>
      </c>
      <c r="G59" t="b">
        <v>1</v>
      </c>
      <c r="H59">
        <v>13</v>
      </c>
      <c r="I59" t="b">
        <v>0</v>
      </c>
    </row>
    <row r="60" spans="1:9" x14ac:dyDescent="0.35">
      <c r="A60">
        <v>245</v>
      </c>
      <c r="B60">
        <v>1</v>
      </c>
      <c r="C60">
        <v>6</v>
      </c>
      <c r="D60">
        <v>11</v>
      </c>
      <c r="E60">
        <v>679</v>
      </c>
      <c r="F60">
        <v>133</v>
      </c>
      <c r="G60" t="b">
        <v>1</v>
      </c>
      <c r="H60">
        <v>34</v>
      </c>
      <c r="I60" t="b">
        <v>0</v>
      </c>
    </row>
    <row r="61" spans="1:9" x14ac:dyDescent="0.35">
      <c r="A61">
        <v>246</v>
      </c>
      <c r="B61">
        <v>1</v>
      </c>
      <c r="C61">
        <v>6</v>
      </c>
      <c r="D61">
        <v>9</v>
      </c>
      <c r="E61">
        <v>667</v>
      </c>
      <c r="F61">
        <v>172</v>
      </c>
      <c r="G61" t="b">
        <v>1</v>
      </c>
      <c r="H61">
        <v>5</v>
      </c>
      <c r="I61" t="b">
        <v>0</v>
      </c>
    </row>
    <row r="62" spans="1:9" x14ac:dyDescent="0.35">
      <c r="A62">
        <v>247</v>
      </c>
      <c r="B62">
        <v>1</v>
      </c>
      <c r="C62">
        <v>6</v>
      </c>
      <c r="D62">
        <v>11</v>
      </c>
      <c r="E62">
        <v>679</v>
      </c>
      <c r="F62">
        <v>73</v>
      </c>
      <c r="G62" t="b">
        <v>1</v>
      </c>
      <c r="H62">
        <v>94</v>
      </c>
      <c r="I62" t="b">
        <v>0</v>
      </c>
    </row>
    <row r="63" spans="1:9" x14ac:dyDescent="0.35">
      <c r="A63">
        <v>252</v>
      </c>
      <c r="B63">
        <v>1</v>
      </c>
      <c r="C63">
        <v>7</v>
      </c>
      <c r="D63">
        <v>23</v>
      </c>
      <c r="E63">
        <v>751</v>
      </c>
      <c r="F63">
        <v>123</v>
      </c>
      <c r="G63" t="b">
        <v>1</v>
      </c>
      <c r="H63">
        <v>44</v>
      </c>
      <c r="I63" t="b">
        <v>0</v>
      </c>
    </row>
    <row r="64" spans="1:9" x14ac:dyDescent="0.35">
      <c r="A64">
        <v>228</v>
      </c>
      <c r="B64">
        <v>1</v>
      </c>
      <c r="C64">
        <v>5</v>
      </c>
      <c r="D64">
        <v>1</v>
      </c>
      <c r="E64">
        <v>599</v>
      </c>
      <c r="F64">
        <v>1</v>
      </c>
      <c r="G64" t="b">
        <v>0</v>
      </c>
      <c r="H64">
        <v>166</v>
      </c>
      <c r="I64" t="b">
        <v>0</v>
      </c>
    </row>
    <row r="65" spans="1:9" x14ac:dyDescent="0.35">
      <c r="A65">
        <v>230</v>
      </c>
      <c r="B65">
        <v>1</v>
      </c>
      <c r="C65">
        <v>7</v>
      </c>
      <c r="D65">
        <v>29</v>
      </c>
      <c r="E65">
        <v>975</v>
      </c>
      <c r="F65">
        <v>174</v>
      </c>
      <c r="G65" t="b">
        <v>1</v>
      </c>
      <c r="H65">
        <v>7</v>
      </c>
      <c r="I65" t="b">
        <v>0</v>
      </c>
    </row>
    <row r="66" spans="1:9" x14ac:dyDescent="0.35">
      <c r="A66">
        <v>235</v>
      </c>
      <c r="B66">
        <v>1</v>
      </c>
      <c r="C66">
        <v>8</v>
      </c>
      <c r="D66">
        <v>27</v>
      </c>
      <c r="E66">
        <v>883</v>
      </c>
      <c r="F66">
        <v>186</v>
      </c>
      <c r="G66" t="b">
        <v>1</v>
      </c>
      <c r="H66">
        <v>19</v>
      </c>
      <c r="I66" t="b">
        <v>0</v>
      </c>
    </row>
    <row r="67" spans="1:9" x14ac:dyDescent="0.35">
      <c r="A67">
        <v>236</v>
      </c>
      <c r="B67">
        <v>1</v>
      </c>
      <c r="C67">
        <v>7</v>
      </c>
      <c r="D67">
        <v>23</v>
      </c>
      <c r="E67">
        <v>751</v>
      </c>
      <c r="F67">
        <v>151</v>
      </c>
      <c r="G67" t="b">
        <v>1</v>
      </c>
      <c r="H67">
        <v>16</v>
      </c>
      <c r="I67" t="b">
        <v>0</v>
      </c>
    </row>
    <row r="68" spans="1:9" x14ac:dyDescent="0.35">
      <c r="A68">
        <v>238</v>
      </c>
      <c r="B68">
        <v>1</v>
      </c>
      <c r="C68">
        <v>9</v>
      </c>
      <c r="D68">
        <v>45</v>
      </c>
      <c r="E68">
        <v>1297</v>
      </c>
      <c r="F68">
        <v>115</v>
      </c>
      <c r="G68" t="b">
        <v>1</v>
      </c>
      <c r="H68">
        <v>52</v>
      </c>
      <c r="I68" t="b">
        <v>1</v>
      </c>
    </row>
    <row r="69" spans="1:9" x14ac:dyDescent="0.35">
      <c r="A69">
        <v>239</v>
      </c>
      <c r="B69">
        <v>1</v>
      </c>
      <c r="C69">
        <v>7</v>
      </c>
      <c r="D69">
        <v>29</v>
      </c>
      <c r="E69">
        <v>865</v>
      </c>
      <c r="F69">
        <v>21</v>
      </c>
      <c r="G69" t="b">
        <v>1</v>
      </c>
      <c r="H69">
        <v>146</v>
      </c>
      <c r="I69" t="b">
        <v>0</v>
      </c>
    </row>
    <row r="70" spans="1:9" x14ac:dyDescent="0.35">
      <c r="A70">
        <v>215</v>
      </c>
      <c r="B70">
        <v>1</v>
      </c>
      <c r="C70">
        <v>6</v>
      </c>
      <c r="D70">
        <v>13</v>
      </c>
      <c r="E70">
        <v>671</v>
      </c>
      <c r="F70">
        <v>34</v>
      </c>
      <c r="G70" t="b">
        <v>1</v>
      </c>
      <c r="H70">
        <v>133</v>
      </c>
      <c r="I70" t="b">
        <v>0</v>
      </c>
    </row>
    <row r="71" spans="1:9" x14ac:dyDescent="0.35">
      <c r="A71">
        <v>218</v>
      </c>
      <c r="B71">
        <v>1</v>
      </c>
      <c r="C71">
        <v>5</v>
      </c>
      <c r="D71">
        <v>-3</v>
      </c>
      <c r="E71">
        <v>29</v>
      </c>
      <c r="F71">
        <v>15</v>
      </c>
      <c r="G71" t="b">
        <v>1</v>
      </c>
      <c r="H71">
        <v>152</v>
      </c>
      <c r="I71" t="b">
        <v>0</v>
      </c>
    </row>
    <row r="72" spans="1:9" x14ac:dyDescent="0.35">
      <c r="A72">
        <v>219</v>
      </c>
      <c r="B72">
        <v>1</v>
      </c>
      <c r="C72">
        <v>7</v>
      </c>
      <c r="D72">
        <v>23</v>
      </c>
      <c r="E72">
        <v>751</v>
      </c>
      <c r="F72">
        <v>160</v>
      </c>
      <c r="G72" t="b">
        <v>1</v>
      </c>
      <c r="H72">
        <v>7</v>
      </c>
      <c r="I72" t="b">
        <v>0</v>
      </c>
    </row>
    <row r="73" spans="1:9" x14ac:dyDescent="0.35">
      <c r="A73">
        <v>223</v>
      </c>
      <c r="B73">
        <v>1</v>
      </c>
      <c r="C73">
        <v>4</v>
      </c>
      <c r="D73">
        <v>-13</v>
      </c>
      <c r="E73">
        <v>-31</v>
      </c>
      <c r="F73">
        <v>166</v>
      </c>
      <c r="G73" t="b">
        <v>1</v>
      </c>
      <c r="H73">
        <v>1</v>
      </c>
      <c r="I73" t="b">
        <v>0</v>
      </c>
    </row>
    <row r="74" spans="1:9" x14ac:dyDescent="0.35">
      <c r="A74">
        <v>224</v>
      </c>
      <c r="B74">
        <v>1</v>
      </c>
      <c r="C74">
        <v>6</v>
      </c>
      <c r="D74">
        <v>5</v>
      </c>
      <c r="E74">
        <v>731</v>
      </c>
      <c r="F74">
        <v>26</v>
      </c>
      <c r="G74" t="b">
        <v>1</v>
      </c>
      <c r="H74">
        <v>141</v>
      </c>
      <c r="I74" t="b">
        <v>0</v>
      </c>
    </row>
    <row r="75" spans="1:9" x14ac:dyDescent="0.35">
      <c r="A75">
        <v>227</v>
      </c>
      <c r="B75">
        <v>1</v>
      </c>
      <c r="C75">
        <v>6</v>
      </c>
      <c r="D75">
        <v>23</v>
      </c>
      <c r="E75">
        <v>796</v>
      </c>
      <c r="F75">
        <v>156</v>
      </c>
      <c r="G75" t="b">
        <v>1</v>
      </c>
      <c r="H75">
        <v>11</v>
      </c>
      <c r="I75" t="b">
        <v>0</v>
      </c>
    </row>
    <row r="76" spans="1:9" x14ac:dyDescent="0.35">
      <c r="A76">
        <v>200</v>
      </c>
      <c r="B76">
        <v>1</v>
      </c>
      <c r="C76">
        <v>4</v>
      </c>
      <c r="D76">
        <v>1</v>
      </c>
      <c r="E76">
        <v>537</v>
      </c>
      <c r="F76">
        <v>5</v>
      </c>
      <c r="G76" t="b">
        <v>1</v>
      </c>
      <c r="H76">
        <v>162</v>
      </c>
      <c r="I76" t="b">
        <v>0</v>
      </c>
    </row>
    <row r="77" spans="1:9" x14ac:dyDescent="0.35">
      <c r="A77">
        <v>202</v>
      </c>
      <c r="B77">
        <v>1</v>
      </c>
      <c r="C77">
        <v>7</v>
      </c>
      <c r="D77">
        <v>29</v>
      </c>
      <c r="E77">
        <v>1012</v>
      </c>
      <c r="F77">
        <v>166</v>
      </c>
      <c r="G77" t="b">
        <v>1</v>
      </c>
      <c r="H77">
        <v>1</v>
      </c>
      <c r="I77" t="b">
        <v>0</v>
      </c>
    </row>
    <row r="78" spans="1:9" x14ac:dyDescent="0.35">
      <c r="A78">
        <v>204</v>
      </c>
      <c r="B78">
        <v>1</v>
      </c>
      <c r="C78">
        <v>6</v>
      </c>
      <c r="D78">
        <v>11</v>
      </c>
      <c r="E78">
        <v>105</v>
      </c>
      <c r="F78">
        <v>142</v>
      </c>
      <c r="G78" t="b">
        <v>1</v>
      </c>
      <c r="H78">
        <v>25</v>
      </c>
      <c r="I78" t="b">
        <v>0</v>
      </c>
    </row>
    <row r="79" spans="1:9" x14ac:dyDescent="0.35">
      <c r="A79">
        <v>205</v>
      </c>
      <c r="B79">
        <v>1</v>
      </c>
      <c r="C79">
        <v>5</v>
      </c>
      <c r="D79">
        <v>5</v>
      </c>
      <c r="E79">
        <v>535</v>
      </c>
      <c r="F79">
        <v>157</v>
      </c>
      <c r="G79" t="b">
        <v>1</v>
      </c>
      <c r="H79">
        <v>10</v>
      </c>
      <c r="I79" t="b">
        <v>0</v>
      </c>
    </row>
    <row r="80" spans="1:9" x14ac:dyDescent="0.35">
      <c r="A80">
        <v>211</v>
      </c>
      <c r="B80">
        <v>1</v>
      </c>
      <c r="C80">
        <v>5</v>
      </c>
      <c r="D80">
        <v>7</v>
      </c>
      <c r="E80">
        <v>797</v>
      </c>
      <c r="F80">
        <v>176</v>
      </c>
      <c r="G80" t="b">
        <v>1</v>
      </c>
      <c r="H80">
        <v>9</v>
      </c>
      <c r="I80" t="b">
        <v>0</v>
      </c>
    </row>
    <row r="81" spans="1:9" x14ac:dyDescent="0.35">
      <c r="A81">
        <v>212</v>
      </c>
      <c r="B81">
        <v>1</v>
      </c>
      <c r="C81">
        <v>4</v>
      </c>
      <c r="D81">
        <v>3</v>
      </c>
      <c r="E81">
        <v>525</v>
      </c>
      <c r="F81">
        <v>125</v>
      </c>
      <c r="G81" t="b">
        <v>1</v>
      </c>
      <c r="H81">
        <v>42</v>
      </c>
      <c r="I81" t="b">
        <v>0</v>
      </c>
    </row>
    <row r="82" spans="1:9" x14ac:dyDescent="0.35">
      <c r="A82">
        <v>190</v>
      </c>
      <c r="B82">
        <v>1</v>
      </c>
      <c r="C82">
        <v>5</v>
      </c>
      <c r="D82">
        <v>1</v>
      </c>
      <c r="E82">
        <v>599</v>
      </c>
      <c r="F82">
        <v>1</v>
      </c>
      <c r="G82" t="b">
        <v>0</v>
      </c>
      <c r="H82">
        <v>166</v>
      </c>
      <c r="I82" t="b">
        <v>0</v>
      </c>
    </row>
    <row r="83" spans="1:9" x14ac:dyDescent="0.35">
      <c r="A83">
        <v>191</v>
      </c>
      <c r="B83">
        <v>1</v>
      </c>
      <c r="C83">
        <v>6</v>
      </c>
      <c r="D83">
        <v>11</v>
      </c>
      <c r="E83">
        <v>679</v>
      </c>
      <c r="F83">
        <v>1</v>
      </c>
      <c r="G83" t="b">
        <v>0</v>
      </c>
      <c r="H83">
        <v>166</v>
      </c>
      <c r="I83" t="b">
        <v>0</v>
      </c>
    </row>
    <row r="84" spans="1:9" x14ac:dyDescent="0.35">
      <c r="A84">
        <v>192</v>
      </c>
      <c r="B84">
        <v>1</v>
      </c>
      <c r="C84">
        <v>7</v>
      </c>
      <c r="D84">
        <v>17</v>
      </c>
      <c r="E84">
        <v>344</v>
      </c>
      <c r="F84">
        <v>37</v>
      </c>
      <c r="G84" t="b">
        <v>1</v>
      </c>
      <c r="H84">
        <v>130</v>
      </c>
      <c r="I84" t="b">
        <v>0</v>
      </c>
    </row>
    <row r="85" spans="1:9" x14ac:dyDescent="0.35">
      <c r="A85">
        <v>194</v>
      </c>
      <c r="B85">
        <v>1</v>
      </c>
      <c r="C85">
        <v>7</v>
      </c>
      <c r="D85">
        <v>23</v>
      </c>
      <c r="E85">
        <v>751</v>
      </c>
      <c r="F85">
        <v>174</v>
      </c>
      <c r="G85" t="b">
        <v>1</v>
      </c>
      <c r="H85">
        <v>7</v>
      </c>
      <c r="I85" t="b">
        <v>0</v>
      </c>
    </row>
    <row r="86" spans="1:9" x14ac:dyDescent="0.35">
      <c r="A86">
        <v>197</v>
      </c>
      <c r="B86">
        <v>1</v>
      </c>
      <c r="C86">
        <v>6</v>
      </c>
      <c r="D86">
        <v>21</v>
      </c>
      <c r="E86">
        <v>767</v>
      </c>
      <c r="F86">
        <v>100</v>
      </c>
      <c r="G86" t="b">
        <v>1</v>
      </c>
      <c r="H86">
        <v>67</v>
      </c>
      <c r="I86" t="b">
        <v>0</v>
      </c>
    </row>
    <row r="87" spans="1:9" x14ac:dyDescent="0.35">
      <c r="A87">
        <v>199</v>
      </c>
      <c r="B87">
        <v>1</v>
      </c>
      <c r="C87">
        <v>7</v>
      </c>
      <c r="D87">
        <v>23</v>
      </c>
      <c r="E87">
        <v>751</v>
      </c>
      <c r="F87">
        <v>140</v>
      </c>
      <c r="G87" t="b">
        <v>1</v>
      </c>
      <c r="H87">
        <v>27</v>
      </c>
      <c r="I87" t="b">
        <v>0</v>
      </c>
    </row>
    <row r="88" spans="1:9" x14ac:dyDescent="0.35">
      <c r="A88">
        <v>183</v>
      </c>
      <c r="B88">
        <v>1</v>
      </c>
      <c r="C88">
        <v>7</v>
      </c>
      <c r="D88">
        <v>23</v>
      </c>
      <c r="E88">
        <v>751</v>
      </c>
      <c r="F88">
        <v>145</v>
      </c>
      <c r="G88" t="b">
        <v>1</v>
      </c>
      <c r="H88">
        <v>22</v>
      </c>
      <c r="I88" t="b">
        <v>0</v>
      </c>
    </row>
    <row r="89" spans="1:9" x14ac:dyDescent="0.35">
      <c r="A89">
        <v>185</v>
      </c>
      <c r="B89">
        <v>1</v>
      </c>
      <c r="C89">
        <v>4</v>
      </c>
      <c r="D89">
        <v>-13</v>
      </c>
      <c r="E89">
        <v>-31</v>
      </c>
      <c r="F89">
        <v>178</v>
      </c>
      <c r="G89" t="b">
        <v>1</v>
      </c>
      <c r="H89">
        <v>11</v>
      </c>
      <c r="I89" t="b">
        <v>0</v>
      </c>
    </row>
    <row r="90" spans="1:9" x14ac:dyDescent="0.35">
      <c r="A90">
        <v>186</v>
      </c>
      <c r="B90">
        <v>1</v>
      </c>
      <c r="C90">
        <v>5</v>
      </c>
      <c r="D90">
        <v>-3</v>
      </c>
      <c r="E90">
        <v>49</v>
      </c>
      <c r="F90">
        <v>153</v>
      </c>
      <c r="G90" t="b">
        <v>1</v>
      </c>
      <c r="H90">
        <v>14</v>
      </c>
      <c r="I90" t="b">
        <v>0</v>
      </c>
    </row>
    <row r="91" spans="1:9" x14ac:dyDescent="0.35">
      <c r="A91">
        <v>187</v>
      </c>
      <c r="B91">
        <v>1</v>
      </c>
      <c r="C91">
        <v>6</v>
      </c>
      <c r="D91">
        <v>17</v>
      </c>
      <c r="E91">
        <v>607</v>
      </c>
      <c r="F91">
        <v>1</v>
      </c>
      <c r="G91" t="b">
        <v>1</v>
      </c>
      <c r="H91">
        <v>166</v>
      </c>
      <c r="I91" t="b">
        <v>0</v>
      </c>
    </row>
    <row r="92" spans="1:9" x14ac:dyDescent="0.35">
      <c r="A92">
        <v>188</v>
      </c>
      <c r="B92">
        <v>1</v>
      </c>
      <c r="C92">
        <v>7</v>
      </c>
      <c r="D92">
        <v>23</v>
      </c>
      <c r="E92">
        <v>751</v>
      </c>
      <c r="F92">
        <v>164</v>
      </c>
      <c r="G92" t="b">
        <v>1</v>
      </c>
      <c r="H92">
        <v>3</v>
      </c>
      <c r="I92" t="b">
        <v>0</v>
      </c>
    </row>
    <row r="93" spans="1:9" x14ac:dyDescent="0.35">
      <c r="A93">
        <v>189</v>
      </c>
      <c r="B93">
        <v>1</v>
      </c>
      <c r="C93">
        <v>6</v>
      </c>
      <c r="D93">
        <v>9</v>
      </c>
      <c r="E93">
        <v>121</v>
      </c>
      <c r="F93">
        <v>169</v>
      </c>
      <c r="G93" t="b">
        <v>1</v>
      </c>
      <c r="H93">
        <v>2</v>
      </c>
      <c r="I93" t="b">
        <v>0</v>
      </c>
    </row>
    <row r="94" spans="1:9" x14ac:dyDescent="0.35">
      <c r="A94">
        <v>170</v>
      </c>
      <c r="B94">
        <v>1</v>
      </c>
      <c r="C94">
        <v>3</v>
      </c>
      <c r="D94">
        <v>-19</v>
      </c>
      <c r="E94">
        <v>-175</v>
      </c>
      <c r="F94">
        <v>179</v>
      </c>
      <c r="G94" t="b">
        <v>1</v>
      </c>
      <c r="H94">
        <v>12</v>
      </c>
      <c r="I94" t="b">
        <v>0</v>
      </c>
    </row>
    <row r="95" spans="1:9" x14ac:dyDescent="0.35">
      <c r="A95">
        <v>171</v>
      </c>
      <c r="B95">
        <v>1</v>
      </c>
      <c r="C95">
        <v>7</v>
      </c>
      <c r="D95">
        <v>29</v>
      </c>
      <c r="E95">
        <v>982</v>
      </c>
      <c r="F95">
        <v>165</v>
      </c>
      <c r="G95" t="b">
        <v>1</v>
      </c>
      <c r="H95">
        <v>2</v>
      </c>
      <c r="I95" t="b">
        <v>0</v>
      </c>
    </row>
    <row r="96" spans="1:9" x14ac:dyDescent="0.35">
      <c r="A96">
        <v>173</v>
      </c>
      <c r="B96">
        <v>1</v>
      </c>
      <c r="C96">
        <v>7</v>
      </c>
      <c r="D96">
        <v>23</v>
      </c>
      <c r="E96">
        <v>477</v>
      </c>
      <c r="F96">
        <v>165</v>
      </c>
      <c r="G96" t="b">
        <v>1</v>
      </c>
      <c r="H96">
        <v>2</v>
      </c>
      <c r="I96" t="b">
        <v>0</v>
      </c>
    </row>
    <row r="97" spans="1:9" x14ac:dyDescent="0.35">
      <c r="A97">
        <v>174</v>
      </c>
      <c r="B97">
        <v>1</v>
      </c>
      <c r="C97">
        <v>5</v>
      </c>
      <c r="D97">
        <v>17</v>
      </c>
      <c r="E97">
        <v>703</v>
      </c>
      <c r="F97">
        <v>165</v>
      </c>
      <c r="G97" t="b">
        <v>1</v>
      </c>
      <c r="H97">
        <v>2</v>
      </c>
      <c r="I97" t="b">
        <v>0</v>
      </c>
    </row>
    <row r="98" spans="1:9" x14ac:dyDescent="0.35">
      <c r="A98">
        <v>175</v>
      </c>
      <c r="B98">
        <v>1</v>
      </c>
      <c r="C98">
        <v>7</v>
      </c>
      <c r="D98">
        <v>23</v>
      </c>
      <c r="E98">
        <v>751</v>
      </c>
      <c r="F98">
        <v>145</v>
      </c>
      <c r="G98" t="b">
        <v>1</v>
      </c>
      <c r="H98">
        <v>22</v>
      </c>
      <c r="I98" t="b">
        <v>0</v>
      </c>
    </row>
    <row r="99" spans="1:9" x14ac:dyDescent="0.35">
      <c r="A99">
        <v>180</v>
      </c>
      <c r="B99">
        <v>1</v>
      </c>
      <c r="C99">
        <v>7</v>
      </c>
      <c r="D99">
        <v>25</v>
      </c>
      <c r="E99">
        <v>811</v>
      </c>
      <c r="F99">
        <v>187</v>
      </c>
      <c r="G99" t="b">
        <v>1</v>
      </c>
      <c r="H99">
        <v>20</v>
      </c>
      <c r="I99" t="b">
        <v>0</v>
      </c>
    </row>
    <row r="100" spans="1:9" x14ac:dyDescent="0.35">
      <c r="A100">
        <v>156</v>
      </c>
      <c r="B100">
        <v>1</v>
      </c>
      <c r="C100">
        <v>7</v>
      </c>
      <c r="D100">
        <v>23</v>
      </c>
      <c r="E100">
        <v>751</v>
      </c>
      <c r="F100">
        <v>134</v>
      </c>
      <c r="G100" t="b">
        <v>1</v>
      </c>
      <c r="H100">
        <v>33</v>
      </c>
      <c r="I100" t="b">
        <v>0</v>
      </c>
    </row>
    <row r="101" spans="1:9" x14ac:dyDescent="0.35">
      <c r="A101">
        <v>160</v>
      </c>
      <c r="B101">
        <v>1</v>
      </c>
      <c r="C101">
        <v>6</v>
      </c>
      <c r="D101">
        <v>13</v>
      </c>
      <c r="E101">
        <v>671</v>
      </c>
      <c r="F101">
        <v>161</v>
      </c>
      <c r="G101" t="b">
        <v>1</v>
      </c>
      <c r="H101">
        <v>6</v>
      </c>
      <c r="I101" t="b">
        <v>0</v>
      </c>
    </row>
    <row r="102" spans="1:9" x14ac:dyDescent="0.35">
      <c r="A102">
        <v>165</v>
      </c>
      <c r="B102">
        <v>1</v>
      </c>
      <c r="C102">
        <v>6</v>
      </c>
      <c r="D102">
        <v>11</v>
      </c>
      <c r="E102">
        <v>679</v>
      </c>
      <c r="F102">
        <v>157</v>
      </c>
      <c r="G102" t="b">
        <v>1</v>
      </c>
      <c r="H102">
        <v>10</v>
      </c>
      <c r="I102" t="b">
        <v>0</v>
      </c>
    </row>
    <row r="103" spans="1:9" x14ac:dyDescent="0.35">
      <c r="A103">
        <v>166</v>
      </c>
      <c r="B103">
        <v>1</v>
      </c>
      <c r="C103">
        <v>5</v>
      </c>
      <c r="D103">
        <v>1</v>
      </c>
      <c r="E103">
        <v>599</v>
      </c>
      <c r="F103">
        <v>1</v>
      </c>
      <c r="G103" t="b">
        <v>0</v>
      </c>
      <c r="H103">
        <v>166</v>
      </c>
      <c r="I103" t="b">
        <v>0</v>
      </c>
    </row>
    <row r="104" spans="1:9" x14ac:dyDescent="0.35">
      <c r="A104">
        <v>167</v>
      </c>
      <c r="B104">
        <v>1</v>
      </c>
      <c r="C104">
        <v>7</v>
      </c>
      <c r="D104">
        <v>29</v>
      </c>
      <c r="E104">
        <v>924</v>
      </c>
      <c r="F104">
        <v>170</v>
      </c>
      <c r="G104" t="b">
        <v>1</v>
      </c>
      <c r="H104">
        <v>3</v>
      </c>
      <c r="I104" t="b">
        <v>1</v>
      </c>
    </row>
    <row r="105" spans="1:9" x14ac:dyDescent="0.35">
      <c r="A105">
        <v>169</v>
      </c>
      <c r="B105">
        <v>1</v>
      </c>
      <c r="C105">
        <v>5</v>
      </c>
      <c r="D105">
        <v>15</v>
      </c>
      <c r="E105">
        <v>369</v>
      </c>
      <c r="F105">
        <v>189</v>
      </c>
      <c r="G105" t="b">
        <v>1</v>
      </c>
      <c r="H105">
        <v>22</v>
      </c>
      <c r="I105" t="b">
        <v>0</v>
      </c>
    </row>
    <row r="106" spans="1:9" x14ac:dyDescent="0.35">
      <c r="A106">
        <v>149</v>
      </c>
      <c r="B106">
        <v>1</v>
      </c>
      <c r="C106">
        <v>7</v>
      </c>
      <c r="D106">
        <v>17</v>
      </c>
      <c r="E106">
        <v>803</v>
      </c>
      <c r="F106">
        <v>182</v>
      </c>
      <c r="G106" t="b">
        <v>1</v>
      </c>
      <c r="H106">
        <v>15</v>
      </c>
      <c r="I106" t="b">
        <v>0</v>
      </c>
    </row>
    <row r="107" spans="1:9" x14ac:dyDescent="0.35">
      <c r="A107">
        <v>150</v>
      </c>
      <c r="B107">
        <v>1</v>
      </c>
      <c r="C107">
        <v>7</v>
      </c>
      <c r="D107">
        <v>23</v>
      </c>
      <c r="E107">
        <v>751</v>
      </c>
      <c r="F107">
        <v>165</v>
      </c>
      <c r="G107" t="b">
        <v>1</v>
      </c>
      <c r="H107">
        <v>2</v>
      </c>
      <c r="I107" t="b">
        <v>0</v>
      </c>
    </row>
    <row r="108" spans="1:9" x14ac:dyDescent="0.35">
      <c r="A108">
        <v>151</v>
      </c>
      <c r="B108">
        <v>1</v>
      </c>
      <c r="C108">
        <v>4</v>
      </c>
      <c r="D108">
        <v>-13</v>
      </c>
      <c r="E108">
        <v>-31</v>
      </c>
      <c r="F108">
        <v>168</v>
      </c>
      <c r="G108" t="b">
        <v>1</v>
      </c>
      <c r="H108">
        <v>1</v>
      </c>
      <c r="I108" t="b">
        <v>0</v>
      </c>
    </row>
    <row r="109" spans="1:9" x14ac:dyDescent="0.35">
      <c r="A109">
        <v>152</v>
      </c>
      <c r="B109">
        <v>1</v>
      </c>
      <c r="C109">
        <v>5</v>
      </c>
      <c r="D109">
        <v>9</v>
      </c>
      <c r="E109">
        <v>669</v>
      </c>
      <c r="F109">
        <v>160</v>
      </c>
      <c r="G109" t="b">
        <v>1</v>
      </c>
      <c r="H109">
        <v>7</v>
      </c>
      <c r="I109" t="b">
        <v>0</v>
      </c>
    </row>
    <row r="110" spans="1:9" x14ac:dyDescent="0.35">
      <c r="A110">
        <v>153</v>
      </c>
      <c r="B110">
        <v>1</v>
      </c>
      <c r="C110">
        <v>6</v>
      </c>
      <c r="D110">
        <v>19</v>
      </c>
      <c r="E110">
        <v>815</v>
      </c>
      <c r="F110">
        <v>158</v>
      </c>
      <c r="G110" t="b">
        <v>1</v>
      </c>
      <c r="H110">
        <v>9</v>
      </c>
      <c r="I110" t="b">
        <v>0</v>
      </c>
    </row>
    <row r="111" spans="1:9" x14ac:dyDescent="0.35">
      <c r="A111">
        <v>154</v>
      </c>
      <c r="B111">
        <v>1</v>
      </c>
      <c r="C111">
        <v>6</v>
      </c>
      <c r="D111">
        <v>11</v>
      </c>
      <c r="E111">
        <v>659</v>
      </c>
      <c r="F111">
        <v>173</v>
      </c>
      <c r="G111" t="b">
        <v>1</v>
      </c>
      <c r="H111">
        <v>6</v>
      </c>
      <c r="I111" t="b">
        <v>0</v>
      </c>
    </row>
    <row r="112" spans="1:9" x14ac:dyDescent="0.35">
      <c r="A112">
        <v>140</v>
      </c>
      <c r="B112">
        <v>1</v>
      </c>
      <c r="C112">
        <v>6</v>
      </c>
      <c r="D112">
        <v>15</v>
      </c>
      <c r="E112">
        <v>439</v>
      </c>
      <c r="F112">
        <v>180</v>
      </c>
      <c r="G112" t="b">
        <v>1</v>
      </c>
      <c r="H112">
        <v>13</v>
      </c>
      <c r="I112" t="b">
        <v>0</v>
      </c>
    </row>
    <row r="113" spans="1:9" x14ac:dyDescent="0.35">
      <c r="A113">
        <v>141</v>
      </c>
      <c r="B113">
        <v>1</v>
      </c>
      <c r="C113">
        <v>6</v>
      </c>
      <c r="D113">
        <v>5</v>
      </c>
      <c r="E113">
        <v>731</v>
      </c>
      <c r="F113">
        <v>167</v>
      </c>
      <c r="G113" t="b">
        <v>1</v>
      </c>
      <c r="H113">
        <v>0</v>
      </c>
      <c r="I113" t="b">
        <v>0</v>
      </c>
    </row>
    <row r="114" spans="1:9" x14ac:dyDescent="0.35">
      <c r="A114">
        <v>144</v>
      </c>
      <c r="B114">
        <v>1</v>
      </c>
      <c r="C114">
        <v>6</v>
      </c>
      <c r="D114">
        <v>9</v>
      </c>
      <c r="E114">
        <v>121</v>
      </c>
      <c r="F114">
        <v>151</v>
      </c>
      <c r="G114" t="b">
        <v>1</v>
      </c>
      <c r="H114">
        <v>16</v>
      </c>
      <c r="I114" t="b">
        <v>0</v>
      </c>
    </row>
    <row r="115" spans="1:9" x14ac:dyDescent="0.35">
      <c r="A115">
        <v>146</v>
      </c>
      <c r="B115">
        <v>1</v>
      </c>
      <c r="C115">
        <v>6</v>
      </c>
      <c r="D115">
        <v>17</v>
      </c>
      <c r="E115">
        <v>607</v>
      </c>
      <c r="F115">
        <v>169</v>
      </c>
      <c r="G115" t="b">
        <v>1</v>
      </c>
      <c r="H115">
        <v>2</v>
      </c>
      <c r="I115" t="b">
        <v>0</v>
      </c>
    </row>
    <row r="116" spans="1:9" x14ac:dyDescent="0.35">
      <c r="A116">
        <v>147</v>
      </c>
      <c r="B116">
        <v>1</v>
      </c>
      <c r="C116">
        <v>6</v>
      </c>
      <c r="D116">
        <v>13</v>
      </c>
      <c r="E116">
        <v>671</v>
      </c>
      <c r="F116">
        <v>169</v>
      </c>
      <c r="G116" t="b">
        <v>1</v>
      </c>
      <c r="H116">
        <v>2</v>
      </c>
      <c r="I116" t="b">
        <v>0</v>
      </c>
    </row>
    <row r="117" spans="1:9" x14ac:dyDescent="0.35">
      <c r="A117">
        <v>148</v>
      </c>
      <c r="B117">
        <v>1</v>
      </c>
      <c r="C117">
        <v>7</v>
      </c>
      <c r="D117">
        <v>29</v>
      </c>
      <c r="E117">
        <v>940</v>
      </c>
      <c r="F117">
        <v>176</v>
      </c>
      <c r="G117" t="b">
        <v>1</v>
      </c>
      <c r="H117">
        <v>9</v>
      </c>
      <c r="I117" t="b">
        <v>0</v>
      </c>
    </row>
    <row r="118" spans="1:9" x14ac:dyDescent="0.35">
      <c r="A118">
        <v>123</v>
      </c>
      <c r="B118">
        <v>1</v>
      </c>
      <c r="C118">
        <v>7</v>
      </c>
      <c r="D118">
        <v>29</v>
      </c>
      <c r="E118">
        <v>857</v>
      </c>
      <c r="F118">
        <v>218</v>
      </c>
      <c r="G118" t="b">
        <v>1</v>
      </c>
      <c r="H118">
        <v>51</v>
      </c>
      <c r="I118" t="b">
        <v>0</v>
      </c>
    </row>
    <row r="119" spans="1:9" x14ac:dyDescent="0.35">
      <c r="A119">
        <v>124</v>
      </c>
      <c r="B119">
        <v>1</v>
      </c>
      <c r="C119">
        <v>7</v>
      </c>
      <c r="D119">
        <v>23</v>
      </c>
      <c r="E119">
        <v>751</v>
      </c>
      <c r="F119">
        <v>174</v>
      </c>
      <c r="G119" t="b">
        <v>1</v>
      </c>
      <c r="H119">
        <v>7</v>
      </c>
      <c r="I119" t="b">
        <v>0</v>
      </c>
    </row>
    <row r="120" spans="1:9" x14ac:dyDescent="0.35">
      <c r="A120">
        <v>126</v>
      </c>
      <c r="B120">
        <v>1</v>
      </c>
      <c r="C120">
        <v>4</v>
      </c>
      <c r="D120">
        <v>-5</v>
      </c>
      <c r="E120">
        <v>39</v>
      </c>
      <c r="F120">
        <v>133</v>
      </c>
      <c r="G120" t="b">
        <v>1</v>
      </c>
      <c r="H120">
        <v>34</v>
      </c>
      <c r="I120" t="b">
        <v>1</v>
      </c>
    </row>
    <row r="121" spans="1:9" x14ac:dyDescent="0.35">
      <c r="A121">
        <v>132</v>
      </c>
      <c r="B121">
        <v>1</v>
      </c>
      <c r="C121">
        <v>7</v>
      </c>
      <c r="D121">
        <v>29</v>
      </c>
      <c r="E121">
        <v>879</v>
      </c>
      <c r="F121">
        <v>174</v>
      </c>
      <c r="G121" t="b">
        <v>1</v>
      </c>
      <c r="H121">
        <v>7</v>
      </c>
      <c r="I121" t="b">
        <v>0</v>
      </c>
    </row>
    <row r="122" spans="1:9" x14ac:dyDescent="0.35">
      <c r="A122">
        <v>133</v>
      </c>
      <c r="B122">
        <v>1</v>
      </c>
      <c r="C122">
        <v>6</v>
      </c>
      <c r="D122">
        <v>13</v>
      </c>
      <c r="E122">
        <v>671</v>
      </c>
      <c r="F122">
        <v>155</v>
      </c>
      <c r="G122" t="b">
        <v>1</v>
      </c>
      <c r="H122">
        <v>12</v>
      </c>
      <c r="I122" t="b">
        <v>0</v>
      </c>
    </row>
    <row r="123" spans="1:9" x14ac:dyDescent="0.35">
      <c r="A123">
        <v>136</v>
      </c>
      <c r="B123">
        <v>1</v>
      </c>
      <c r="C123">
        <v>6</v>
      </c>
      <c r="D123">
        <v>11</v>
      </c>
      <c r="E123">
        <v>679</v>
      </c>
      <c r="F123">
        <v>156</v>
      </c>
      <c r="G123" t="b">
        <v>1</v>
      </c>
      <c r="H123">
        <v>11</v>
      </c>
      <c r="I123" t="b">
        <v>0</v>
      </c>
    </row>
    <row r="124" spans="1:9" x14ac:dyDescent="0.35">
      <c r="A124">
        <v>115</v>
      </c>
      <c r="B124">
        <v>1</v>
      </c>
      <c r="C124">
        <v>8</v>
      </c>
      <c r="D124">
        <v>41</v>
      </c>
      <c r="E124">
        <v>1165</v>
      </c>
      <c r="F124">
        <v>162</v>
      </c>
      <c r="G124" t="b">
        <v>1</v>
      </c>
      <c r="H124">
        <v>5</v>
      </c>
      <c r="I124" t="b">
        <v>0</v>
      </c>
    </row>
    <row r="125" spans="1:9" x14ac:dyDescent="0.35">
      <c r="A125">
        <v>116</v>
      </c>
      <c r="B125">
        <v>1</v>
      </c>
      <c r="C125">
        <v>6</v>
      </c>
      <c r="D125">
        <v>9</v>
      </c>
      <c r="E125">
        <v>121</v>
      </c>
      <c r="F125">
        <v>141</v>
      </c>
      <c r="G125" t="b">
        <v>1</v>
      </c>
      <c r="H125">
        <v>26</v>
      </c>
      <c r="I125" t="b">
        <v>1</v>
      </c>
    </row>
    <row r="126" spans="1:9" x14ac:dyDescent="0.35">
      <c r="A126">
        <v>119</v>
      </c>
      <c r="B126">
        <v>1</v>
      </c>
      <c r="C126">
        <v>7</v>
      </c>
      <c r="D126">
        <v>23</v>
      </c>
      <c r="E126">
        <v>751</v>
      </c>
      <c r="F126">
        <v>186</v>
      </c>
      <c r="G126" t="b">
        <v>1</v>
      </c>
      <c r="H126">
        <v>19</v>
      </c>
      <c r="I126" t="b">
        <v>0</v>
      </c>
    </row>
    <row r="127" spans="1:9" x14ac:dyDescent="0.35">
      <c r="A127">
        <v>120</v>
      </c>
      <c r="B127">
        <v>1</v>
      </c>
      <c r="C127">
        <v>7</v>
      </c>
      <c r="D127">
        <v>27</v>
      </c>
      <c r="E127">
        <v>1033</v>
      </c>
      <c r="F127">
        <v>164</v>
      </c>
      <c r="G127" t="b">
        <v>1</v>
      </c>
      <c r="H127">
        <v>3</v>
      </c>
      <c r="I127" t="b">
        <v>0</v>
      </c>
    </row>
    <row r="128" spans="1:9" x14ac:dyDescent="0.35">
      <c r="A128">
        <v>121</v>
      </c>
      <c r="B128">
        <v>1</v>
      </c>
      <c r="C128">
        <v>5</v>
      </c>
      <c r="D128">
        <v>1</v>
      </c>
      <c r="E128">
        <v>599</v>
      </c>
      <c r="F128">
        <v>1</v>
      </c>
      <c r="G128" t="b">
        <v>0</v>
      </c>
      <c r="H128">
        <v>166</v>
      </c>
      <c r="I128" t="b">
        <v>0</v>
      </c>
    </row>
    <row r="129" spans="1:9" x14ac:dyDescent="0.35">
      <c r="A129">
        <v>122</v>
      </c>
      <c r="B129">
        <v>1</v>
      </c>
      <c r="C129">
        <v>5</v>
      </c>
      <c r="D129">
        <v>1</v>
      </c>
      <c r="E129">
        <v>599</v>
      </c>
      <c r="F129">
        <v>1</v>
      </c>
      <c r="G129" t="b">
        <v>0</v>
      </c>
      <c r="H129">
        <v>166</v>
      </c>
      <c r="I129" t="b">
        <v>0</v>
      </c>
    </row>
    <row r="130" spans="1:9" x14ac:dyDescent="0.35">
      <c r="A130">
        <v>108</v>
      </c>
      <c r="B130">
        <v>1</v>
      </c>
      <c r="C130">
        <v>5</v>
      </c>
      <c r="D130">
        <v>-3</v>
      </c>
      <c r="E130">
        <v>49</v>
      </c>
      <c r="F130">
        <v>110</v>
      </c>
      <c r="G130" t="b">
        <v>1</v>
      </c>
      <c r="H130">
        <v>57</v>
      </c>
      <c r="I130" t="b">
        <v>0</v>
      </c>
    </row>
    <row r="131" spans="1:9" x14ac:dyDescent="0.35">
      <c r="A131">
        <v>109</v>
      </c>
      <c r="B131">
        <v>1</v>
      </c>
      <c r="C131">
        <v>6</v>
      </c>
      <c r="D131">
        <v>11</v>
      </c>
      <c r="E131">
        <v>679</v>
      </c>
      <c r="F131">
        <v>152</v>
      </c>
      <c r="G131" t="b">
        <v>1</v>
      </c>
      <c r="H131">
        <v>15</v>
      </c>
      <c r="I131" t="b">
        <v>0</v>
      </c>
    </row>
    <row r="132" spans="1:9" x14ac:dyDescent="0.35">
      <c r="A132">
        <v>110</v>
      </c>
      <c r="B132">
        <v>1</v>
      </c>
      <c r="C132">
        <v>6</v>
      </c>
      <c r="D132">
        <v>7</v>
      </c>
      <c r="E132">
        <v>37</v>
      </c>
      <c r="F132">
        <v>175</v>
      </c>
      <c r="G132" t="b">
        <v>1</v>
      </c>
      <c r="H132">
        <v>8</v>
      </c>
      <c r="I132" t="b">
        <v>0</v>
      </c>
    </row>
    <row r="133" spans="1:9" x14ac:dyDescent="0.35">
      <c r="A133">
        <v>112</v>
      </c>
      <c r="B133">
        <v>1</v>
      </c>
      <c r="C133">
        <v>7</v>
      </c>
      <c r="D133">
        <v>23</v>
      </c>
      <c r="E133">
        <v>751</v>
      </c>
      <c r="F133">
        <v>175</v>
      </c>
      <c r="G133" t="b">
        <v>1</v>
      </c>
      <c r="H133">
        <v>8</v>
      </c>
      <c r="I133" t="b">
        <v>0</v>
      </c>
    </row>
    <row r="134" spans="1:9" x14ac:dyDescent="0.35">
      <c r="A134">
        <v>113</v>
      </c>
      <c r="B134">
        <v>1</v>
      </c>
      <c r="C134">
        <v>6</v>
      </c>
      <c r="D134">
        <v>15</v>
      </c>
      <c r="E134">
        <v>371</v>
      </c>
      <c r="F134">
        <v>168</v>
      </c>
      <c r="G134" t="b">
        <v>1</v>
      </c>
      <c r="H134">
        <v>1</v>
      </c>
      <c r="I134" t="b">
        <v>0</v>
      </c>
    </row>
    <row r="135" spans="1:9" x14ac:dyDescent="0.35">
      <c r="A135">
        <v>114</v>
      </c>
      <c r="B135">
        <v>1</v>
      </c>
      <c r="C135">
        <v>6</v>
      </c>
      <c r="D135">
        <v>13</v>
      </c>
      <c r="E135">
        <v>671</v>
      </c>
      <c r="F135">
        <v>156</v>
      </c>
      <c r="G135" t="b">
        <v>1</v>
      </c>
      <c r="H135">
        <v>11</v>
      </c>
      <c r="I135" t="b">
        <v>0</v>
      </c>
    </row>
    <row r="136" spans="1:9" x14ac:dyDescent="0.35">
      <c r="A136">
        <v>99</v>
      </c>
      <c r="B136">
        <v>1</v>
      </c>
      <c r="C136">
        <v>7</v>
      </c>
      <c r="D136">
        <v>23</v>
      </c>
      <c r="E136">
        <v>751</v>
      </c>
      <c r="F136">
        <v>186</v>
      </c>
      <c r="G136" t="b">
        <v>1</v>
      </c>
      <c r="H136">
        <v>19</v>
      </c>
      <c r="I136" t="b">
        <v>0</v>
      </c>
    </row>
    <row r="137" spans="1:9" x14ac:dyDescent="0.35">
      <c r="A137">
        <v>100</v>
      </c>
      <c r="B137">
        <v>1</v>
      </c>
      <c r="C137">
        <v>7</v>
      </c>
      <c r="D137">
        <v>23</v>
      </c>
      <c r="E137">
        <v>751</v>
      </c>
      <c r="F137">
        <v>181</v>
      </c>
      <c r="G137" t="b">
        <v>1</v>
      </c>
      <c r="H137">
        <v>14</v>
      </c>
      <c r="I137" t="b">
        <v>0</v>
      </c>
    </row>
    <row r="138" spans="1:9" x14ac:dyDescent="0.35">
      <c r="A138">
        <v>103</v>
      </c>
      <c r="B138">
        <v>1</v>
      </c>
      <c r="C138">
        <v>7</v>
      </c>
      <c r="D138">
        <v>23</v>
      </c>
      <c r="E138">
        <v>559</v>
      </c>
      <c r="F138">
        <v>183</v>
      </c>
      <c r="G138" t="b">
        <v>1</v>
      </c>
      <c r="H138">
        <v>16</v>
      </c>
      <c r="I138" t="b">
        <v>0</v>
      </c>
    </row>
    <row r="139" spans="1:9" x14ac:dyDescent="0.35">
      <c r="A139">
        <v>104</v>
      </c>
      <c r="B139">
        <v>1</v>
      </c>
      <c r="C139">
        <v>7</v>
      </c>
      <c r="D139">
        <v>37</v>
      </c>
      <c r="E139">
        <v>884</v>
      </c>
      <c r="F139">
        <v>155</v>
      </c>
      <c r="G139" t="b">
        <v>1</v>
      </c>
      <c r="H139">
        <v>12</v>
      </c>
      <c r="I139" t="b">
        <v>0</v>
      </c>
    </row>
    <row r="140" spans="1:9" x14ac:dyDescent="0.35">
      <c r="A140">
        <v>105</v>
      </c>
      <c r="B140">
        <v>1</v>
      </c>
      <c r="C140">
        <v>7</v>
      </c>
      <c r="D140">
        <v>37</v>
      </c>
      <c r="E140">
        <v>1173</v>
      </c>
      <c r="F140">
        <v>150</v>
      </c>
      <c r="G140" t="b">
        <v>1</v>
      </c>
      <c r="H140">
        <v>17</v>
      </c>
      <c r="I140" t="b">
        <v>0</v>
      </c>
    </row>
    <row r="141" spans="1:9" x14ac:dyDescent="0.35">
      <c r="A141">
        <v>106</v>
      </c>
      <c r="B141">
        <v>1</v>
      </c>
      <c r="C141">
        <v>7</v>
      </c>
      <c r="D141">
        <v>23</v>
      </c>
      <c r="E141">
        <v>751</v>
      </c>
      <c r="F141">
        <v>127</v>
      </c>
      <c r="G141" t="b">
        <v>1</v>
      </c>
      <c r="H141">
        <v>40</v>
      </c>
      <c r="I141" t="b">
        <v>0</v>
      </c>
    </row>
    <row r="142" spans="1:9" x14ac:dyDescent="0.35">
      <c r="A142">
        <v>85</v>
      </c>
      <c r="B142">
        <v>1</v>
      </c>
      <c r="C142">
        <v>7</v>
      </c>
      <c r="D142">
        <v>23</v>
      </c>
      <c r="E142">
        <v>751</v>
      </c>
      <c r="F142">
        <v>145</v>
      </c>
      <c r="G142" t="b">
        <v>1</v>
      </c>
      <c r="H142">
        <v>22</v>
      </c>
      <c r="I142" t="b">
        <v>0</v>
      </c>
    </row>
    <row r="143" spans="1:9" x14ac:dyDescent="0.35">
      <c r="A143">
        <v>89</v>
      </c>
      <c r="B143">
        <v>1</v>
      </c>
      <c r="C143">
        <v>7</v>
      </c>
      <c r="D143">
        <v>37</v>
      </c>
      <c r="E143">
        <v>860</v>
      </c>
      <c r="F143">
        <v>124</v>
      </c>
      <c r="G143" t="b">
        <v>1</v>
      </c>
      <c r="H143">
        <v>43</v>
      </c>
      <c r="I143" t="b">
        <v>0</v>
      </c>
    </row>
    <row r="144" spans="1:9" x14ac:dyDescent="0.35">
      <c r="A144">
        <v>93</v>
      </c>
      <c r="B144">
        <v>1</v>
      </c>
      <c r="C144">
        <v>6</v>
      </c>
      <c r="D144">
        <v>13</v>
      </c>
      <c r="E144">
        <v>671</v>
      </c>
      <c r="F144">
        <v>165</v>
      </c>
      <c r="G144" t="b">
        <v>1</v>
      </c>
      <c r="H144">
        <v>2</v>
      </c>
      <c r="I144" t="b">
        <v>0</v>
      </c>
    </row>
    <row r="145" spans="1:9" x14ac:dyDescent="0.35">
      <c r="A145">
        <v>96</v>
      </c>
      <c r="B145">
        <v>1</v>
      </c>
      <c r="C145">
        <v>6</v>
      </c>
      <c r="D145">
        <v>11</v>
      </c>
      <c r="E145">
        <v>679</v>
      </c>
      <c r="F145">
        <v>191</v>
      </c>
      <c r="G145" t="b">
        <v>1</v>
      </c>
      <c r="H145">
        <v>24</v>
      </c>
      <c r="I145" t="b">
        <v>0</v>
      </c>
    </row>
    <row r="146" spans="1:9" x14ac:dyDescent="0.35">
      <c r="A146">
        <v>97</v>
      </c>
      <c r="B146">
        <v>1</v>
      </c>
      <c r="C146">
        <v>5</v>
      </c>
      <c r="D146">
        <v>17</v>
      </c>
      <c r="E146">
        <v>635</v>
      </c>
      <c r="F146">
        <v>142</v>
      </c>
      <c r="G146" t="b">
        <v>1</v>
      </c>
      <c r="H146">
        <v>25</v>
      </c>
      <c r="I146" t="b">
        <v>0</v>
      </c>
    </row>
    <row r="147" spans="1:9" x14ac:dyDescent="0.35">
      <c r="A147">
        <v>98</v>
      </c>
      <c r="B147">
        <v>1</v>
      </c>
      <c r="C147">
        <v>7</v>
      </c>
      <c r="D147">
        <v>23</v>
      </c>
      <c r="E147">
        <v>751</v>
      </c>
      <c r="F147">
        <v>147</v>
      </c>
      <c r="G147" t="b">
        <v>1</v>
      </c>
      <c r="H147">
        <v>20</v>
      </c>
      <c r="I147" t="b">
        <v>0</v>
      </c>
    </row>
    <row r="148" spans="1:9" x14ac:dyDescent="0.35">
      <c r="A148">
        <v>75</v>
      </c>
      <c r="B148">
        <v>1</v>
      </c>
      <c r="C148">
        <v>5</v>
      </c>
      <c r="D148">
        <v>3</v>
      </c>
      <c r="E148">
        <v>-23</v>
      </c>
      <c r="F148">
        <v>189</v>
      </c>
      <c r="G148" t="b">
        <v>1</v>
      </c>
      <c r="H148">
        <v>22</v>
      </c>
      <c r="I148" t="b">
        <v>0</v>
      </c>
    </row>
    <row r="149" spans="1:9" x14ac:dyDescent="0.35">
      <c r="A149">
        <v>77</v>
      </c>
      <c r="B149">
        <v>1</v>
      </c>
      <c r="C149">
        <v>6</v>
      </c>
      <c r="D149">
        <v>15</v>
      </c>
      <c r="E149">
        <v>439</v>
      </c>
      <c r="F149">
        <v>187</v>
      </c>
      <c r="G149" t="b">
        <v>1</v>
      </c>
      <c r="H149">
        <v>20</v>
      </c>
      <c r="I149" t="b">
        <v>0</v>
      </c>
    </row>
    <row r="150" spans="1:9" x14ac:dyDescent="0.35">
      <c r="A150">
        <v>78</v>
      </c>
      <c r="B150">
        <v>1</v>
      </c>
      <c r="C150">
        <v>7</v>
      </c>
      <c r="D150">
        <v>35</v>
      </c>
      <c r="E150">
        <v>901</v>
      </c>
      <c r="F150">
        <v>170</v>
      </c>
      <c r="G150" t="b">
        <v>1</v>
      </c>
      <c r="H150">
        <v>3</v>
      </c>
      <c r="I150" t="b">
        <v>0</v>
      </c>
    </row>
    <row r="151" spans="1:9" x14ac:dyDescent="0.35">
      <c r="A151">
        <v>81</v>
      </c>
      <c r="B151">
        <v>1</v>
      </c>
      <c r="C151">
        <v>4</v>
      </c>
      <c r="D151">
        <v>9</v>
      </c>
      <c r="E151">
        <v>286</v>
      </c>
      <c r="F151">
        <v>176</v>
      </c>
      <c r="G151" t="b">
        <v>1</v>
      </c>
      <c r="H151">
        <v>9</v>
      </c>
      <c r="I151" t="b">
        <v>0</v>
      </c>
    </row>
    <row r="152" spans="1:9" x14ac:dyDescent="0.35">
      <c r="A152">
        <v>83</v>
      </c>
      <c r="B152">
        <v>1</v>
      </c>
      <c r="C152">
        <v>7</v>
      </c>
      <c r="D152">
        <v>27</v>
      </c>
      <c r="E152">
        <v>563</v>
      </c>
      <c r="F152">
        <v>187</v>
      </c>
      <c r="G152" t="b">
        <v>1</v>
      </c>
      <c r="H152">
        <v>20</v>
      </c>
      <c r="I152" t="b">
        <v>0</v>
      </c>
    </row>
    <row r="153" spans="1:9" x14ac:dyDescent="0.35">
      <c r="A153">
        <v>84</v>
      </c>
      <c r="B153">
        <v>1</v>
      </c>
      <c r="C153">
        <v>6</v>
      </c>
      <c r="D153">
        <v>27</v>
      </c>
      <c r="E153">
        <v>1002</v>
      </c>
      <c r="F153">
        <v>176</v>
      </c>
      <c r="G153" t="b">
        <v>1</v>
      </c>
      <c r="H153">
        <v>9</v>
      </c>
      <c r="I153" t="b">
        <v>0</v>
      </c>
    </row>
    <row r="154" spans="1:9" x14ac:dyDescent="0.35">
      <c r="A154">
        <v>62</v>
      </c>
      <c r="B154">
        <v>1</v>
      </c>
      <c r="C154">
        <v>5</v>
      </c>
      <c r="D154">
        <v>9</v>
      </c>
      <c r="E154">
        <v>669</v>
      </c>
      <c r="F154">
        <v>133</v>
      </c>
      <c r="G154" t="b">
        <v>1</v>
      </c>
      <c r="H154">
        <v>34</v>
      </c>
      <c r="I154" t="b">
        <v>0</v>
      </c>
    </row>
    <row r="155" spans="1:9" x14ac:dyDescent="0.35">
      <c r="A155">
        <v>63</v>
      </c>
      <c r="B155">
        <v>1</v>
      </c>
      <c r="C155">
        <v>7</v>
      </c>
      <c r="D155">
        <v>23</v>
      </c>
      <c r="E155">
        <v>751</v>
      </c>
      <c r="F155">
        <v>147</v>
      </c>
      <c r="G155" t="b">
        <v>1</v>
      </c>
      <c r="H155">
        <v>20</v>
      </c>
      <c r="I155" t="b">
        <v>0</v>
      </c>
    </row>
    <row r="156" spans="1:9" x14ac:dyDescent="0.35">
      <c r="A156">
        <v>66</v>
      </c>
      <c r="B156">
        <v>1</v>
      </c>
      <c r="C156">
        <v>5</v>
      </c>
      <c r="D156">
        <v>13</v>
      </c>
      <c r="E156">
        <v>643</v>
      </c>
      <c r="F156">
        <v>152</v>
      </c>
      <c r="G156" t="b">
        <v>1</v>
      </c>
      <c r="H156">
        <v>15</v>
      </c>
      <c r="I156" t="b">
        <v>0</v>
      </c>
    </row>
    <row r="157" spans="1:9" x14ac:dyDescent="0.35">
      <c r="A157">
        <v>67</v>
      </c>
      <c r="B157">
        <v>1</v>
      </c>
      <c r="C157">
        <v>5</v>
      </c>
      <c r="D157">
        <v>1</v>
      </c>
      <c r="E157">
        <v>599</v>
      </c>
      <c r="F157">
        <v>100</v>
      </c>
      <c r="G157" t="b">
        <v>0</v>
      </c>
      <c r="H157">
        <v>67</v>
      </c>
      <c r="I157" t="b">
        <v>0</v>
      </c>
    </row>
    <row r="158" spans="1:9" x14ac:dyDescent="0.35">
      <c r="A158">
        <v>69</v>
      </c>
      <c r="B158">
        <v>1</v>
      </c>
      <c r="C158">
        <v>5</v>
      </c>
      <c r="D158">
        <v>-3</v>
      </c>
      <c r="E158">
        <v>49</v>
      </c>
      <c r="F158">
        <v>197</v>
      </c>
      <c r="G158" t="b">
        <v>1</v>
      </c>
      <c r="H158">
        <v>30</v>
      </c>
      <c r="I158" t="b">
        <v>0</v>
      </c>
    </row>
    <row r="159" spans="1:9" x14ac:dyDescent="0.35">
      <c r="A159">
        <v>72</v>
      </c>
      <c r="B159">
        <v>1</v>
      </c>
      <c r="C159">
        <v>5</v>
      </c>
      <c r="D159">
        <v>1</v>
      </c>
      <c r="E159">
        <v>599</v>
      </c>
      <c r="F159">
        <v>164</v>
      </c>
      <c r="G159" t="b">
        <v>1</v>
      </c>
      <c r="H159">
        <v>3</v>
      </c>
      <c r="I159" t="b">
        <v>0</v>
      </c>
    </row>
    <row r="160" spans="1:9" x14ac:dyDescent="0.35">
      <c r="A160">
        <v>56</v>
      </c>
      <c r="B160">
        <v>1</v>
      </c>
      <c r="C160">
        <v>7</v>
      </c>
      <c r="D160">
        <v>23</v>
      </c>
      <c r="E160">
        <v>751</v>
      </c>
      <c r="F160">
        <v>178</v>
      </c>
      <c r="G160" t="b">
        <v>1</v>
      </c>
      <c r="H160">
        <v>11</v>
      </c>
      <c r="I160" t="b">
        <v>0</v>
      </c>
    </row>
    <row r="161" spans="1:9" x14ac:dyDescent="0.35">
      <c r="A161">
        <v>57</v>
      </c>
      <c r="B161">
        <v>1</v>
      </c>
      <c r="C161">
        <v>6</v>
      </c>
      <c r="D161">
        <v>13</v>
      </c>
      <c r="E161">
        <v>671</v>
      </c>
      <c r="F161">
        <v>100</v>
      </c>
      <c r="G161" t="b">
        <v>1</v>
      </c>
      <c r="H161">
        <v>67</v>
      </c>
      <c r="I161" t="b">
        <v>0</v>
      </c>
    </row>
    <row r="162" spans="1:9" x14ac:dyDescent="0.35">
      <c r="A162">
        <v>58</v>
      </c>
      <c r="B162">
        <v>1</v>
      </c>
      <c r="C162">
        <v>6</v>
      </c>
      <c r="D162">
        <v>17</v>
      </c>
      <c r="E162">
        <v>607</v>
      </c>
      <c r="F162">
        <v>168</v>
      </c>
      <c r="G162" t="b">
        <v>1</v>
      </c>
      <c r="H162">
        <v>1</v>
      </c>
      <c r="I162" t="b">
        <v>0</v>
      </c>
    </row>
    <row r="163" spans="1:9" x14ac:dyDescent="0.35">
      <c r="A163">
        <v>59</v>
      </c>
      <c r="B163">
        <v>1</v>
      </c>
      <c r="C163">
        <v>5</v>
      </c>
      <c r="D163">
        <v>17</v>
      </c>
      <c r="E163">
        <v>421</v>
      </c>
      <c r="F163">
        <v>180</v>
      </c>
      <c r="G163" t="b">
        <v>1</v>
      </c>
      <c r="H163">
        <v>13</v>
      </c>
      <c r="I163" t="b">
        <v>0</v>
      </c>
    </row>
    <row r="164" spans="1:9" x14ac:dyDescent="0.35">
      <c r="A164">
        <v>60</v>
      </c>
      <c r="B164">
        <v>1</v>
      </c>
      <c r="C164">
        <v>5</v>
      </c>
      <c r="D164">
        <v>15</v>
      </c>
      <c r="E164">
        <v>597</v>
      </c>
      <c r="F164">
        <v>134</v>
      </c>
      <c r="G164" t="b">
        <v>1</v>
      </c>
      <c r="H164">
        <v>33</v>
      </c>
      <c r="I164" t="b">
        <v>0</v>
      </c>
    </row>
    <row r="165" spans="1:9" x14ac:dyDescent="0.35">
      <c r="A165">
        <v>61</v>
      </c>
      <c r="B165">
        <v>1</v>
      </c>
      <c r="C165">
        <v>6</v>
      </c>
      <c r="D165">
        <v>29</v>
      </c>
      <c r="E165">
        <v>920</v>
      </c>
      <c r="F165">
        <v>172</v>
      </c>
      <c r="G165" t="b">
        <v>1</v>
      </c>
      <c r="H165">
        <v>5</v>
      </c>
      <c r="I165" t="b">
        <v>0</v>
      </c>
    </row>
    <row r="166" spans="1:9" x14ac:dyDescent="0.35">
      <c r="A166">
        <v>45</v>
      </c>
      <c r="B166">
        <v>1</v>
      </c>
      <c r="C166">
        <v>6</v>
      </c>
      <c r="D166">
        <v>9</v>
      </c>
      <c r="E166">
        <v>121</v>
      </c>
      <c r="F166">
        <v>187</v>
      </c>
      <c r="G166" t="b">
        <v>1</v>
      </c>
      <c r="H166">
        <v>20</v>
      </c>
      <c r="I166" t="b">
        <v>1</v>
      </c>
    </row>
    <row r="167" spans="1:9" x14ac:dyDescent="0.35">
      <c r="A167">
        <v>46</v>
      </c>
      <c r="B167">
        <v>1</v>
      </c>
      <c r="C167">
        <v>7</v>
      </c>
      <c r="D167">
        <v>29</v>
      </c>
      <c r="E167">
        <v>1093</v>
      </c>
      <c r="F167">
        <v>169</v>
      </c>
      <c r="G167" t="b">
        <v>1</v>
      </c>
      <c r="H167">
        <v>2</v>
      </c>
      <c r="I167" t="b">
        <v>0</v>
      </c>
    </row>
    <row r="168" spans="1:9" x14ac:dyDescent="0.35">
      <c r="A168">
        <v>48</v>
      </c>
      <c r="B168">
        <v>1</v>
      </c>
      <c r="C168">
        <v>7</v>
      </c>
      <c r="D168">
        <v>23</v>
      </c>
      <c r="E168">
        <v>751</v>
      </c>
      <c r="F168">
        <v>150</v>
      </c>
      <c r="G168" t="b">
        <v>1</v>
      </c>
      <c r="H168">
        <v>17</v>
      </c>
      <c r="I168" t="b">
        <v>0</v>
      </c>
    </row>
    <row r="169" spans="1:9" x14ac:dyDescent="0.35">
      <c r="A169">
        <v>49</v>
      </c>
      <c r="B169">
        <v>1</v>
      </c>
      <c r="C169">
        <v>6</v>
      </c>
      <c r="D169">
        <v>19</v>
      </c>
      <c r="E169">
        <v>709</v>
      </c>
      <c r="F169">
        <v>171</v>
      </c>
      <c r="G169" t="b">
        <v>1</v>
      </c>
      <c r="H169">
        <v>4</v>
      </c>
      <c r="I169" t="b">
        <v>0</v>
      </c>
    </row>
    <row r="170" spans="1:9" x14ac:dyDescent="0.35">
      <c r="A170">
        <v>52</v>
      </c>
      <c r="B170">
        <v>1</v>
      </c>
      <c r="C170">
        <v>6</v>
      </c>
      <c r="D170">
        <v>13</v>
      </c>
      <c r="E170">
        <v>671</v>
      </c>
      <c r="F170">
        <v>196</v>
      </c>
      <c r="G170" t="b">
        <v>1</v>
      </c>
      <c r="H170">
        <v>29</v>
      </c>
      <c r="I170" t="b">
        <v>0</v>
      </c>
    </row>
    <row r="171" spans="1:9" x14ac:dyDescent="0.35">
      <c r="A171">
        <v>53</v>
      </c>
      <c r="B171">
        <v>1</v>
      </c>
      <c r="C171">
        <v>7</v>
      </c>
      <c r="D171">
        <v>25</v>
      </c>
      <c r="E171">
        <v>699</v>
      </c>
      <c r="F171">
        <v>154</v>
      </c>
      <c r="G171" t="b">
        <v>1</v>
      </c>
      <c r="H171">
        <v>13</v>
      </c>
      <c r="I171" t="b">
        <v>0</v>
      </c>
    </row>
    <row r="172" spans="1:9" x14ac:dyDescent="0.35">
      <c r="A172">
        <v>37</v>
      </c>
      <c r="B172">
        <v>1</v>
      </c>
      <c r="C172">
        <v>6</v>
      </c>
      <c r="D172">
        <v>25</v>
      </c>
      <c r="E172">
        <v>573</v>
      </c>
      <c r="F172">
        <v>165</v>
      </c>
      <c r="G172" t="b">
        <v>1</v>
      </c>
      <c r="H172">
        <v>2</v>
      </c>
      <c r="I172" t="b">
        <v>0</v>
      </c>
    </row>
    <row r="173" spans="1:9" x14ac:dyDescent="0.35">
      <c r="A173">
        <v>38</v>
      </c>
      <c r="B173">
        <v>1</v>
      </c>
      <c r="C173">
        <v>7</v>
      </c>
      <c r="D173">
        <v>33</v>
      </c>
      <c r="E173">
        <v>981</v>
      </c>
      <c r="F173">
        <v>156</v>
      </c>
      <c r="G173" t="b">
        <v>1</v>
      </c>
      <c r="H173">
        <v>11</v>
      </c>
      <c r="I173" t="b">
        <v>0</v>
      </c>
    </row>
    <row r="174" spans="1:9" x14ac:dyDescent="0.35">
      <c r="A174">
        <v>39</v>
      </c>
      <c r="B174">
        <v>1</v>
      </c>
      <c r="C174">
        <v>6</v>
      </c>
      <c r="D174">
        <v>29</v>
      </c>
      <c r="E174">
        <v>621</v>
      </c>
      <c r="F174">
        <v>178</v>
      </c>
      <c r="G174" t="b">
        <v>1</v>
      </c>
      <c r="H174">
        <v>11</v>
      </c>
      <c r="I174" t="b">
        <v>0</v>
      </c>
    </row>
    <row r="175" spans="1:9" x14ac:dyDescent="0.35">
      <c r="A175">
        <v>40</v>
      </c>
      <c r="B175">
        <v>1</v>
      </c>
      <c r="C175">
        <v>4</v>
      </c>
      <c r="D175">
        <v>-7</v>
      </c>
      <c r="E175">
        <v>-103</v>
      </c>
      <c r="F175">
        <v>168</v>
      </c>
      <c r="G175" t="b">
        <v>1</v>
      </c>
      <c r="H175">
        <v>1</v>
      </c>
      <c r="I175" t="b">
        <v>0</v>
      </c>
    </row>
    <row r="176" spans="1:9" x14ac:dyDescent="0.35">
      <c r="A176">
        <v>41</v>
      </c>
      <c r="B176">
        <v>1</v>
      </c>
      <c r="C176">
        <v>3</v>
      </c>
      <c r="D176">
        <v>-13</v>
      </c>
      <c r="E176">
        <v>143</v>
      </c>
      <c r="F176">
        <v>124</v>
      </c>
      <c r="G176" t="b">
        <v>1</v>
      </c>
      <c r="H176">
        <v>43</v>
      </c>
      <c r="I176" t="b">
        <v>0</v>
      </c>
    </row>
    <row r="177" spans="1:9" x14ac:dyDescent="0.35">
      <c r="A177">
        <v>43</v>
      </c>
      <c r="B177">
        <v>1</v>
      </c>
      <c r="C177">
        <v>4</v>
      </c>
      <c r="D177">
        <v>-15</v>
      </c>
      <c r="E177">
        <v>-43</v>
      </c>
      <c r="F177">
        <v>144</v>
      </c>
      <c r="G177" t="b">
        <v>1</v>
      </c>
      <c r="H177">
        <v>23</v>
      </c>
      <c r="I177" t="b">
        <v>0</v>
      </c>
    </row>
    <row r="178" spans="1:9" x14ac:dyDescent="0.35">
      <c r="A178">
        <v>28</v>
      </c>
      <c r="B178">
        <v>1</v>
      </c>
      <c r="C178">
        <v>6</v>
      </c>
      <c r="D178">
        <v>9</v>
      </c>
      <c r="E178">
        <v>121</v>
      </c>
      <c r="F178">
        <v>167</v>
      </c>
      <c r="G178" t="b">
        <v>1</v>
      </c>
      <c r="H178">
        <v>0</v>
      </c>
      <c r="I178" t="b">
        <v>0</v>
      </c>
    </row>
    <row r="179" spans="1:9" x14ac:dyDescent="0.35">
      <c r="A179">
        <v>31</v>
      </c>
      <c r="B179">
        <v>1</v>
      </c>
      <c r="C179">
        <v>5</v>
      </c>
      <c r="D179">
        <v>1</v>
      </c>
      <c r="E179">
        <v>599</v>
      </c>
      <c r="F179">
        <v>1</v>
      </c>
      <c r="G179" t="b">
        <v>0</v>
      </c>
      <c r="H179">
        <v>166</v>
      </c>
      <c r="I179" t="b">
        <v>0</v>
      </c>
    </row>
    <row r="180" spans="1:9" x14ac:dyDescent="0.35">
      <c r="A180">
        <v>32</v>
      </c>
      <c r="B180">
        <v>1</v>
      </c>
      <c r="C180">
        <v>7</v>
      </c>
      <c r="D180">
        <v>23</v>
      </c>
      <c r="E180">
        <v>751</v>
      </c>
      <c r="F180">
        <v>167</v>
      </c>
      <c r="G180" t="b">
        <v>1</v>
      </c>
      <c r="H180">
        <v>0</v>
      </c>
      <c r="I180" t="b">
        <v>0</v>
      </c>
    </row>
    <row r="181" spans="1:9" x14ac:dyDescent="0.35">
      <c r="A181">
        <v>33</v>
      </c>
      <c r="B181">
        <v>1</v>
      </c>
      <c r="C181">
        <v>6</v>
      </c>
      <c r="D181">
        <v>11</v>
      </c>
      <c r="E181">
        <v>679</v>
      </c>
      <c r="F181">
        <v>169</v>
      </c>
      <c r="G181" t="b">
        <v>1</v>
      </c>
      <c r="H181">
        <v>2</v>
      </c>
      <c r="I181" t="b">
        <v>0</v>
      </c>
    </row>
    <row r="182" spans="1:9" x14ac:dyDescent="0.35">
      <c r="A182">
        <v>34</v>
      </c>
      <c r="B182">
        <v>1</v>
      </c>
      <c r="C182">
        <v>7</v>
      </c>
      <c r="D182">
        <v>23</v>
      </c>
      <c r="E182">
        <v>751</v>
      </c>
      <c r="F182">
        <v>149</v>
      </c>
      <c r="G182" t="b">
        <v>1</v>
      </c>
      <c r="H182">
        <v>18</v>
      </c>
      <c r="I182" t="b">
        <v>0</v>
      </c>
    </row>
    <row r="183" spans="1:9" x14ac:dyDescent="0.35">
      <c r="A183">
        <v>36</v>
      </c>
      <c r="B183">
        <v>1</v>
      </c>
      <c r="C183">
        <v>5</v>
      </c>
      <c r="D183">
        <v>7</v>
      </c>
      <c r="E183">
        <v>111</v>
      </c>
      <c r="F183">
        <v>99</v>
      </c>
      <c r="G183" t="b">
        <v>1</v>
      </c>
      <c r="H183">
        <v>68</v>
      </c>
      <c r="I183" t="b">
        <v>0</v>
      </c>
    </row>
    <row r="184" spans="1:9" x14ac:dyDescent="0.35">
      <c r="A184">
        <v>21</v>
      </c>
      <c r="B184">
        <v>1</v>
      </c>
      <c r="C184">
        <v>5</v>
      </c>
      <c r="D184">
        <v>13</v>
      </c>
      <c r="E184">
        <v>379</v>
      </c>
      <c r="F184">
        <v>179</v>
      </c>
      <c r="G184" t="b">
        <v>1</v>
      </c>
      <c r="H184">
        <v>12</v>
      </c>
      <c r="I184" t="b">
        <v>0</v>
      </c>
    </row>
    <row r="185" spans="1:9" x14ac:dyDescent="0.35">
      <c r="A185">
        <v>22</v>
      </c>
      <c r="B185">
        <v>1</v>
      </c>
      <c r="C185">
        <v>6</v>
      </c>
      <c r="D185">
        <v>13</v>
      </c>
      <c r="E185">
        <v>671</v>
      </c>
      <c r="F185">
        <v>181</v>
      </c>
      <c r="G185" t="b">
        <v>1</v>
      </c>
      <c r="H185">
        <v>14</v>
      </c>
      <c r="I185" t="b">
        <v>0</v>
      </c>
    </row>
    <row r="186" spans="1:9" x14ac:dyDescent="0.35">
      <c r="A186">
        <v>23</v>
      </c>
      <c r="B186">
        <v>1</v>
      </c>
      <c r="C186">
        <v>7</v>
      </c>
      <c r="D186">
        <v>23</v>
      </c>
      <c r="E186">
        <v>751</v>
      </c>
      <c r="F186">
        <v>110</v>
      </c>
      <c r="G186" t="b">
        <v>1</v>
      </c>
      <c r="H186">
        <v>57</v>
      </c>
      <c r="I186" t="b">
        <v>0</v>
      </c>
    </row>
    <row r="187" spans="1:9" x14ac:dyDescent="0.35">
      <c r="A187">
        <v>24</v>
      </c>
      <c r="B187">
        <v>1</v>
      </c>
      <c r="C187">
        <v>7</v>
      </c>
      <c r="D187">
        <v>19</v>
      </c>
      <c r="E187">
        <v>716</v>
      </c>
      <c r="F187">
        <v>167</v>
      </c>
      <c r="G187" t="b">
        <v>1</v>
      </c>
      <c r="H187">
        <v>0</v>
      </c>
      <c r="I187" t="b">
        <v>0</v>
      </c>
    </row>
    <row r="188" spans="1:9" x14ac:dyDescent="0.35">
      <c r="A188">
        <v>26</v>
      </c>
      <c r="B188">
        <v>1</v>
      </c>
      <c r="C188">
        <v>5</v>
      </c>
      <c r="D188">
        <v>1</v>
      </c>
      <c r="E188">
        <v>599</v>
      </c>
      <c r="F188">
        <v>167</v>
      </c>
      <c r="G188" t="b">
        <v>1</v>
      </c>
      <c r="H188">
        <v>0</v>
      </c>
      <c r="I188" t="b">
        <v>0</v>
      </c>
    </row>
    <row r="189" spans="1:9" x14ac:dyDescent="0.35">
      <c r="A189">
        <v>27</v>
      </c>
      <c r="B189">
        <v>1</v>
      </c>
      <c r="C189">
        <v>4</v>
      </c>
      <c r="D189">
        <v>-7</v>
      </c>
      <c r="E189">
        <v>-103</v>
      </c>
      <c r="F189">
        <v>136</v>
      </c>
      <c r="G189" t="b">
        <v>1</v>
      </c>
      <c r="H189">
        <v>31</v>
      </c>
      <c r="I189" t="b">
        <v>0</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C48A5-9D45-4867-8709-9D18647871A2}">
  <sheetPr codeName="Sheet28"/>
  <dimension ref="A1:D28"/>
  <sheetViews>
    <sheetView workbookViewId="0"/>
  </sheetViews>
  <sheetFormatPr defaultRowHeight="14.5" x14ac:dyDescent="0.35"/>
  <cols>
    <col min="1" max="1" width="10.81640625" bestFit="1" customWidth="1"/>
    <col min="2" max="2" width="12.453125" bestFit="1" customWidth="1"/>
    <col min="3" max="3" width="11.1796875" bestFit="1" customWidth="1"/>
    <col min="4" max="4" width="14.81640625" bestFit="1" customWidth="1"/>
  </cols>
  <sheetData>
    <row r="1" spans="1:4" x14ac:dyDescent="0.35">
      <c r="A1" t="s">
        <v>42</v>
      </c>
      <c r="B1" t="s">
        <v>49</v>
      </c>
      <c r="C1" t="s">
        <v>4</v>
      </c>
      <c r="D1" t="s">
        <v>811</v>
      </c>
    </row>
    <row r="2" spans="1:4" x14ac:dyDescent="0.35">
      <c r="A2">
        <v>9</v>
      </c>
      <c r="B2" t="s">
        <v>550</v>
      </c>
      <c r="C2" t="s">
        <v>551</v>
      </c>
      <c r="D2">
        <v>2</v>
      </c>
    </row>
    <row r="3" spans="1:4" x14ac:dyDescent="0.35">
      <c r="A3">
        <v>39</v>
      </c>
      <c r="B3" t="s">
        <v>610</v>
      </c>
      <c r="C3" t="s">
        <v>387</v>
      </c>
      <c r="D3">
        <v>2</v>
      </c>
    </row>
    <row r="4" spans="1:4" x14ac:dyDescent="0.35">
      <c r="A4">
        <v>48</v>
      </c>
      <c r="B4" t="s">
        <v>180</v>
      </c>
      <c r="C4" t="s">
        <v>406</v>
      </c>
      <c r="D4">
        <v>2</v>
      </c>
    </row>
    <row r="5" spans="1:4" x14ac:dyDescent="0.35">
      <c r="A5">
        <v>49</v>
      </c>
      <c r="B5" t="s">
        <v>214</v>
      </c>
      <c r="C5" t="s">
        <v>538</v>
      </c>
      <c r="D5">
        <v>2</v>
      </c>
    </row>
    <row r="6" spans="1:4" x14ac:dyDescent="0.35">
      <c r="A6">
        <v>52</v>
      </c>
      <c r="B6" t="s">
        <v>658</v>
      </c>
      <c r="C6" t="s">
        <v>262</v>
      </c>
      <c r="D6">
        <v>2</v>
      </c>
    </row>
    <row r="7" spans="1:4" x14ac:dyDescent="0.35">
      <c r="A7">
        <v>58</v>
      </c>
      <c r="B7" t="s">
        <v>256</v>
      </c>
      <c r="C7" t="s">
        <v>212</v>
      </c>
      <c r="D7">
        <v>2</v>
      </c>
    </row>
    <row r="8" spans="1:4" x14ac:dyDescent="0.35">
      <c r="A8">
        <v>59</v>
      </c>
      <c r="B8" t="s">
        <v>142</v>
      </c>
      <c r="C8" t="s">
        <v>193</v>
      </c>
      <c r="D8">
        <v>2</v>
      </c>
    </row>
    <row r="9" spans="1:4" x14ac:dyDescent="0.35">
      <c r="A9">
        <v>97</v>
      </c>
      <c r="B9" t="s">
        <v>149</v>
      </c>
      <c r="C9" t="s">
        <v>97</v>
      </c>
      <c r="D9">
        <v>2</v>
      </c>
    </row>
    <row r="10" spans="1:4" x14ac:dyDescent="0.35">
      <c r="A10">
        <v>99</v>
      </c>
      <c r="B10" t="s">
        <v>473</v>
      </c>
      <c r="C10" t="s">
        <v>474</v>
      </c>
      <c r="D10">
        <v>2</v>
      </c>
    </row>
    <row r="11" spans="1:4" x14ac:dyDescent="0.35">
      <c r="A11">
        <v>105</v>
      </c>
      <c r="B11" t="s">
        <v>180</v>
      </c>
      <c r="C11" t="s">
        <v>181</v>
      </c>
      <c r="D11">
        <v>2</v>
      </c>
    </row>
    <row r="12" spans="1:4" x14ac:dyDescent="0.35">
      <c r="A12">
        <v>108</v>
      </c>
      <c r="B12" t="s">
        <v>273</v>
      </c>
      <c r="C12" t="s">
        <v>197</v>
      </c>
      <c r="D12">
        <v>2</v>
      </c>
    </row>
    <row r="13" spans="1:4" x14ac:dyDescent="0.35">
      <c r="A13">
        <v>123</v>
      </c>
      <c r="B13" t="s">
        <v>184</v>
      </c>
      <c r="C13" t="s">
        <v>185</v>
      </c>
      <c r="D13">
        <v>2</v>
      </c>
    </row>
    <row r="14" spans="1:4" x14ac:dyDescent="0.35">
      <c r="A14">
        <v>136</v>
      </c>
      <c r="B14" t="s">
        <v>221</v>
      </c>
      <c r="C14" t="s">
        <v>242</v>
      </c>
      <c r="D14">
        <v>2</v>
      </c>
    </row>
    <row r="15" spans="1:4" x14ac:dyDescent="0.35">
      <c r="A15">
        <v>141</v>
      </c>
      <c r="B15" t="s">
        <v>113</v>
      </c>
      <c r="C15" t="s">
        <v>114</v>
      </c>
      <c r="D15">
        <v>2</v>
      </c>
    </row>
    <row r="16" spans="1:4" x14ac:dyDescent="0.35">
      <c r="A16">
        <v>192</v>
      </c>
      <c r="B16" t="s">
        <v>412</v>
      </c>
      <c r="C16" t="s">
        <v>413</v>
      </c>
      <c r="D16">
        <v>2</v>
      </c>
    </row>
    <row r="17" spans="1:4" x14ac:dyDescent="0.35">
      <c r="A17">
        <v>202</v>
      </c>
      <c r="B17" t="s">
        <v>372</v>
      </c>
      <c r="C17" t="s">
        <v>373</v>
      </c>
      <c r="D17">
        <v>2</v>
      </c>
    </row>
    <row r="18" spans="1:4" x14ac:dyDescent="0.35">
      <c r="A18">
        <v>215</v>
      </c>
      <c r="B18" t="s">
        <v>136</v>
      </c>
      <c r="C18" t="s">
        <v>137</v>
      </c>
      <c r="D18">
        <v>2</v>
      </c>
    </row>
    <row r="19" spans="1:4" x14ac:dyDescent="0.35">
      <c r="A19">
        <v>227</v>
      </c>
      <c r="B19" t="s">
        <v>92</v>
      </c>
      <c r="C19" t="s">
        <v>545</v>
      </c>
      <c r="D19">
        <v>2</v>
      </c>
    </row>
    <row r="20" spans="1:4" x14ac:dyDescent="0.35">
      <c r="A20">
        <v>239</v>
      </c>
      <c r="B20" t="s">
        <v>96</v>
      </c>
      <c r="C20" t="s">
        <v>522</v>
      </c>
      <c r="D20">
        <v>2</v>
      </c>
    </row>
    <row r="21" spans="1:4" x14ac:dyDescent="0.35">
      <c r="A21">
        <v>246</v>
      </c>
      <c r="B21" t="s">
        <v>126</v>
      </c>
      <c r="C21" t="s">
        <v>127</v>
      </c>
      <c r="D21">
        <v>2</v>
      </c>
    </row>
    <row r="22" spans="1:4" x14ac:dyDescent="0.35">
      <c r="A22">
        <v>256</v>
      </c>
      <c r="B22" t="s">
        <v>416</v>
      </c>
      <c r="C22" t="s">
        <v>114</v>
      </c>
      <c r="D22">
        <v>2</v>
      </c>
    </row>
    <row r="23" spans="1:4" x14ac:dyDescent="0.35">
      <c r="A23">
        <v>287</v>
      </c>
      <c r="B23" t="s">
        <v>96</v>
      </c>
      <c r="C23" t="s">
        <v>258</v>
      </c>
      <c r="D23">
        <v>2</v>
      </c>
    </row>
    <row r="24" spans="1:4" x14ac:dyDescent="0.35">
      <c r="A24">
        <v>292</v>
      </c>
      <c r="B24" t="s">
        <v>1226</v>
      </c>
      <c r="C24" t="s">
        <v>538</v>
      </c>
      <c r="D24">
        <v>2</v>
      </c>
    </row>
    <row r="25" spans="1:4" x14ac:dyDescent="0.35">
      <c r="A25">
        <v>297</v>
      </c>
      <c r="B25" t="s">
        <v>322</v>
      </c>
      <c r="C25" t="s">
        <v>1223</v>
      </c>
      <c r="D25">
        <v>2</v>
      </c>
    </row>
    <row r="26" spans="1:4" x14ac:dyDescent="0.35">
      <c r="A26">
        <v>312</v>
      </c>
      <c r="B26" t="s">
        <v>290</v>
      </c>
      <c r="C26" t="s">
        <v>1237</v>
      </c>
      <c r="D26">
        <v>2</v>
      </c>
    </row>
    <row r="27" spans="1:4" x14ac:dyDescent="0.35">
      <c r="A27">
        <v>313</v>
      </c>
      <c r="B27" t="s">
        <v>1238</v>
      </c>
      <c r="C27" t="s">
        <v>1239</v>
      </c>
      <c r="D27">
        <v>2</v>
      </c>
    </row>
    <row r="28" spans="1:4" x14ac:dyDescent="0.35">
      <c r="A28">
        <v>316</v>
      </c>
      <c r="B28" t="s">
        <v>1249</v>
      </c>
      <c r="C28" t="s">
        <v>1250</v>
      </c>
      <c r="D28">
        <v>2</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F4534-4CBE-4822-AB76-3E3D95A694F4}">
  <sheetPr codeName="Sheet29"/>
  <dimension ref="A1:D32"/>
  <sheetViews>
    <sheetView workbookViewId="0"/>
  </sheetViews>
  <sheetFormatPr defaultRowHeight="14.5" x14ac:dyDescent="0.35"/>
  <cols>
    <col min="1" max="1" width="10.81640625" bestFit="1" customWidth="1"/>
    <col min="2" max="2" width="12.453125" bestFit="1" customWidth="1"/>
    <col min="3" max="3" width="11.1796875" bestFit="1" customWidth="1"/>
    <col min="4" max="4" width="14.81640625" bestFit="1" customWidth="1"/>
  </cols>
  <sheetData>
    <row r="1" spans="1:4" x14ac:dyDescent="0.35">
      <c r="A1" t="s">
        <v>42</v>
      </c>
      <c r="B1" t="s">
        <v>49</v>
      </c>
      <c r="C1" t="s">
        <v>4</v>
      </c>
      <c r="D1" t="s">
        <v>811</v>
      </c>
    </row>
    <row r="2" spans="1:4" x14ac:dyDescent="0.35">
      <c r="A2">
        <v>9</v>
      </c>
      <c r="B2" t="s">
        <v>550</v>
      </c>
      <c r="C2" t="s">
        <v>551</v>
      </c>
      <c r="D2">
        <v>1</v>
      </c>
    </row>
    <row r="3" spans="1:4" x14ac:dyDescent="0.35">
      <c r="A3">
        <v>39</v>
      </c>
      <c r="B3" t="s">
        <v>610</v>
      </c>
      <c r="C3" t="s">
        <v>387</v>
      </c>
      <c r="D3">
        <v>1</v>
      </c>
    </row>
    <row r="4" spans="1:4" x14ac:dyDescent="0.35">
      <c r="A4">
        <v>45</v>
      </c>
      <c r="B4" t="s">
        <v>513</v>
      </c>
      <c r="C4" t="s">
        <v>420</v>
      </c>
      <c r="D4">
        <v>1</v>
      </c>
    </row>
    <row r="5" spans="1:4" x14ac:dyDescent="0.35">
      <c r="A5">
        <v>48</v>
      </c>
      <c r="B5" t="s">
        <v>180</v>
      </c>
      <c r="C5" t="s">
        <v>406</v>
      </c>
      <c r="D5">
        <v>1</v>
      </c>
    </row>
    <row r="6" spans="1:4" x14ac:dyDescent="0.35">
      <c r="A6">
        <v>49</v>
      </c>
      <c r="B6" t="s">
        <v>214</v>
      </c>
      <c r="C6" t="s">
        <v>538</v>
      </c>
      <c r="D6">
        <v>1</v>
      </c>
    </row>
    <row r="7" spans="1:4" x14ac:dyDescent="0.35">
      <c r="A7">
        <v>52</v>
      </c>
      <c r="B7" t="s">
        <v>658</v>
      </c>
      <c r="C7" t="s">
        <v>262</v>
      </c>
      <c r="D7">
        <v>1</v>
      </c>
    </row>
    <row r="8" spans="1:4" x14ac:dyDescent="0.35">
      <c r="A8">
        <v>58</v>
      </c>
      <c r="B8" t="s">
        <v>256</v>
      </c>
      <c r="C8" t="s">
        <v>212</v>
      </c>
      <c r="D8">
        <v>1</v>
      </c>
    </row>
    <row r="9" spans="1:4" x14ac:dyDescent="0.35">
      <c r="A9">
        <v>59</v>
      </c>
      <c r="B9" t="s">
        <v>142</v>
      </c>
      <c r="C9" t="s">
        <v>193</v>
      </c>
      <c r="D9">
        <v>1</v>
      </c>
    </row>
    <row r="10" spans="1:4" x14ac:dyDescent="0.35">
      <c r="A10">
        <v>66</v>
      </c>
      <c r="B10" t="s">
        <v>165</v>
      </c>
      <c r="C10" t="s">
        <v>544</v>
      </c>
      <c r="D10">
        <v>1</v>
      </c>
    </row>
    <row r="11" spans="1:4" x14ac:dyDescent="0.35">
      <c r="A11">
        <v>97</v>
      </c>
      <c r="B11" t="s">
        <v>149</v>
      </c>
      <c r="C11" t="s">
        <v>97</v>
      </c>
      <c r="D11">
        <v>1</v>
      </c>
    </row>
    <row r="12" spans="1:4" x14ac:dyDescent="0.35">
      <c r="A12">
        <v>99</v>
      </c>
      <c r="B12" t="s">
        <v>473</v>
      </c>
      <c r="C12" t="s">
        <v>474</v>
      </c>
      <c r="D12">
        <v>1</v>
      </c>
    </row>
    <row r="13" spans="1:4" x14ac:dyDescent="0.35">
      <c r="A13">
        <v>103</v>
      </c>
      <c r="B13" t="s">
        <v>368</v>
      </c>
      <c r="C13" t="s">
        <v>369</v>
      </c>
      <c r="D13">
        <v>1</v>
      </c>
    </row>
    <row r="14" spans="1:4" x14ac:dyDescent="0.35">
      <c r="A14">
        <v>105</v>
      </c>
      <c r="B14" t="s">
        <v>180</v>
      </c>
      <c r="C14" t="s">
        <v>181</v>
      </c>
      <c r="D14">
        <v>1</v>
      </c>
    </row>
    <row r="15" spans="1:4" x14ac:dyDescent="0.35">
      <c r="A15">
        <v>108</v>
      </c>
      <c r="B15" t="s">
        <v>273</v>
      </c>
      <c r="C15" t="s">
        <v>197</v>
      </c>
      <c r="D15">
        <v>1</v>
      </c>
    </row>
    <row r="16" spans="1:4" x14ac:dyDescent="0.35">
      <c r="A16">
        <v>123</v>
      </c>
      <c r="B16" t="s">
        <v>184</v>
      </c>
      <c r="C16" t="s">
        <v>185</v>
      </c>
      <c r="D16">
        <v>1</v>
      </c>
    </row>
    <row r="17" spans="1:4" x14ac:dyDescent="0.35">
      <c r="A17">
        <v>136</v>
      </c>
      <c r="B17" t="s">
        <v>221</v>
      </c>
      <c r="C17" t="s">
        <v>242</v>
      </c>
      <c r="D17">
        <v>1</v>
      </c>
    </row>
    <row r="18" spans="1:4" x14ac:dyDescent="0.35">
      <c r="A18">
        <v>141</v>
      </c>
      <c r="B18" t="s">
        <v>113</v>
      </c>
      <c r="C18" t="s">
        <v>114</v>
      </c>
      <c r="D18">
        <v>1</v>
      </c>
    </row>
    <row r="19" spans="1:4" x14ac:dyDescent="0.35">
      <c r="A19">
        <v>192</v>
      </c>
      <c r="B19" t="s">
        <v>412</v>
      </c>
      <c r="C19" t="s">
        <v>413</v>
      </c>
      <c r="D19">
        <v>1</v>
      </c>
    </row>
    <row r="20" spans="1:4" x14ac:dyDescent="0.35">
      <c r="A20">
        <v>202</v>
      </c>
      <c r="B20" t="s">
        <v>372</v>
      </c>
      <c r="C20" t="s">
        <v>373</v>
      </c>
      <c r="D20">
        <v>1</v>
      </c>
    </row>
    <row r="21" spans="1:4" x14ac:dyDescent="0.35">
      <c r="A21">
        <v>215</v>
      </c>
      <c r="B21" t="s">
        <v>136</v>
      </c>
      <c r="C21" t="s">
        <v>137</v>
      </c>
      <c r="D21">
        <v>1</v>
      </c>
    </row>
    <row r="22" spans="1:4" x14ac:dyDescent="0.35">
      <c r="A22">
        <v>227</v>
      </c>
      <c r="B22" t="s">
        <v>92</v>
      </c>
      <c r="C22" t="s">
        <v>545</v>
      </c>
      <c r="D22">
        <v>1</v>
      </c>
    </row>
    <row r="23" spans="1:4" x14ac:dyDescent="0.35">
      <c r="A23">
        <v>239</v>
      </c>
      <c r="B23" t="s">
        <v>96</v>
      </c>
      <c r="C23" t="s">
        <v>522</v>
      </c>
      <c r="D23">
        <v>1</v>
      </c>
    </row>
    <row r="24" spans="1:4" x14ac:dyDescent="0.35">
      <c r="A24">
        <v>246</v>
      </c>
      <c r="B24" t="s">
        <v>126</v>
      </c>
      <c r="C24" t="s">
        <v>127</v>
      </c>
      <c r="D24">
        <v>1</v>
      </c>
    </row>
    <row r="25" spans="1:4" x14ac:dyDescent="0.35">
      <c r="A25">
        <v>256</v>
      </c>
      <c r="B25" t="s">
        <v>416</v>
      </c>
      <c r="C25" t="s">
        <v>114</v>
      </c>
      <c r="D25">
        <v>1</v>
      </c>
    </row>
    <row r="26" spans="1:4" x14ac:dyDescent="0.35">
      <c r="A26">
        <v>287</v>
      </c>
      <c r="B26" t="s">
        <v>96</v>
      </c>
      <c r="C26" t="s">
        <v>258</v>
      </c>
      <c r="D26">
        <v>1</v>
      </c>
    </row>
    <row r="27" spans="1:4" x14ac:dyDescent="0.35">
      <c r="A27">
        <v>292</v>
      </c>
      <c r="B27" t="s">
        <v>1226</v>
      </c>
      <c r="C27" t="s">
        <v>538</v>
      </c>
      <c r="D27">
        <v>1</v>
      </c>
    </row>
    <row r="28" spans="1:4" x14ac:dyDescent="0.35">
      <c r="A28">
        <v>295</v>
      </c>
      <c r="B28" t="s">
        <v>1221</v>
      </c>
      <c r="C28" t="s">
        <v>1222</v>
      </c>
      <c r="D28">
        <v>1</v>
      </c>
    </row>
    <row r="29" spans="1:4" x14ac:dyDescent="0.35">
      <c r="A29">
        <v>297</v>
      </c>
      <c r="B29" t="s">
        <v>322</v>
      </c>
      <c r="C29" t="s">
        <v>1223</v>
      </c>
      <c r="D29">
        <v>1</v>
      </c>
    </row>
    <row r="30" spans="1:4" x14ac:dyDescent="0.35">
      <c r="A30">
        <v>312</v>
      </c>
      <c r="B30" t="s">
        <v>290</v>
      </c>
      <c r="C30" t="s">
        <v>1237</v>
      </c>
      <c r="D30">
        <v>1</v>
      </c>
    </row>
    <row r="31" spans="1:4" x14ac:dyDescent="0.35">
      <c r="A31">
        <v>313</v>
      </c>
      <c r="B31" t="s">
        <v>1238</v>
      </c>
      <c r="C31" t="s">
        <v>1239</v>
      </c>
      <c r="D31">
        <v>1</v>
      </c>
    </row>
    <row r="32" spans="1:4" x14ac:dyDescent="0.35">
      <c r="A32">
        <v>316</v>
      </c>
      <c r="B32" t="s">
        <v>1249</v>
      </c>
      <c r="C32" t="s">
        <v>1250</v>
      </c>
      <c r="D32">
        <v>1</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EC44D-1B75-45B7-B816-FD9B0F5CB079}">
  <sheetPr codeName="Sheet311"/>
  <dimension ref="A1:F432"/>
  <sheetViews>
    <sheetView workbookViewId="0"/>
  </sheetViews>
  <sheetFormatPr defaultRowHeight="14.5" x14ac:dyDescent="0.35"/>
  <cols>
    <col min="1" max="1" width="17.81640625" bestFit="1" customWidth="1"/>
    <col min="2" max="2" width="14.54296875" bestFit="1" customWidth="1"/>
    <col min="3" max="3" width="10.81640625" bestFit="1" customWidth="1"/>
    <col min="4" max="4" width="13.26953125" bestFit="1" customWidth="1"/>
    <col min="5" max="5" width="16" bestFit="1" customWidth="1"/>
    <col min="6" max="6" width="6.81640625" bestFit="1" customWidth="1"/>
  </cols>
  <sheetData>
    <row r="1" spans="1:6" x14ac:dyDescent="0.35">
      <c r="A1" t="s">
        <v>791</v>
      </c>
      <c r="B1" t="s">
        <v>793</v>
      </c>
      <c r="C1" t="s">
        <v>42</v>
      </c>
      <c r="D1" t="s">
        <v>663</v>
      </c>
      <c r="E1" t="s">
        <v>748</v>
      </c>
      <c r="F1" t="s">
        <v>820</v>
      </c>
    </row>
    <row r="2" spans="1:6" hidden="1" x14ac:dyDescent="0.35">
      <c r="A2" t="s">
        <v>790</v>
      </c>
      <c r="B2" t="s">
        <v>1210</v>
      </c>
      <c r="C2">
        <v>170</v>
      </c>
      <c r="D2">
        <v>1</v>
      </c>
      <c r="E2">
        <v>0</v>
      </c>
      <c r="F2" t="str">
        <f>_xlfn.CONCAT(zHotTipsUsed[[#This Row],[TipperID]],"/",zHotTipsUsed[[#This Row],[RoundNum]])</f>
        <v>170/1</v>
      </c>
    </row>
    <row r="3" spans="1:6" hidden="1" x14ac:dyDescent="0.35">
      <c r="A3" t="s">
        <v>790</v>
      </c>
      <c r="B3" t="s">
        <v>1210</v>
      </c>
      <c r="C3">
        <v>286</v>
      </c>
      <c r="D3">
        <v>1</v>
      </c>
      <c r="E3">
        <v>0</v>
      </c>
      <c r="F3" t="str">
        <f>_xlfn.CONCAT(zHotTipsUsed[[#This Row],[TipperID]],"/",zHotTipsUsed[[#This Row],[RoundNum]])</f>
        <v>286/1</v>
      </c>
    </row>
    <row r="4" spans="1:6" hidden="1" x14ac:dyDescent="0.35">
      <c r="A4" t="s">
        <v>790</v>
      </c>
      <c r="B4" t="s">
        <v>1210</v>
      </c>
      <c r="C4">
        <v>242</v>
      </c>
      <c r="D4">
        <v>1</v>
      </c>
      <c r="E4">
        <v>0</v>
      </c>
      <c r="F4" t="str">
        <f>_xlfn.CONCAT(zHotTipsUsed[[#This Row],[TipperID]],"/",zHotTipsUsed[[#This Row],[RoundNum]])</f>
        <v>242/1</v>
      </c>
    </row>
    <row r="5" spans="1:6" hidden="1" x14ac:dyDescent="0.35">
      <c r="A5" t="s">
        <v>790</v>
      </c>
      <c r="B5" t="s">
        <v>1210</v>
      </c>
      <c r="C5">
        <v>268</v>
      </c>
      <c r="D5">
        <v>1</v>
      </c>
      <c r="E5">
        <v>0</v>
      </c>
      <c r="F5" t="str">
        <f>_xlfn.CONCAT(zHotTipsUsed[[#This Row],[TipperID]],"/",zHotTipsUsed[[#This Row],[RoundNum]])</f>
        <v>268/1</v>
      </c>
    </row>
    <row r="6" spans="1:6" hidden="1" x14ac:dyDescent="0.35">
      <c r="A6" t="s">
        <v>790</v>
      </c>
      <c r="B6" t="s">
        <v>1210</v>
      </c>
      <c r="C6">
        <v>269</v>
      </c>
      <c r="D6">
        <v>1</v>
      </c>
      <c r="E6">
        <v>0</v>
      </c>
      <c r="F6" t="str">
        <f>_xlfn.CONCAT(zHotTipsUsed[[#This Row],[TipperID]],"/",zHotTipsUsed[[#This Row],[RoundNum]])</f>
        <v>269/1</v>
      </c>
    </row>
    <row r="7" spans="1:6" hidden="1" x14ac:dyDescent="0.35">
      <c r="A7" t="s">
        <v>790</v>
      </c>
      <c r="B7" t="s">
        <v>1210</v>
      </c>
      <c r="C7">
        <v>306</v>
      </c>
      <c r="D7">
        <v>1</v>
      </c>
      <c r="E7">
        <v>0</v>
      </c>
      <c r="F7" t="str">
        <f>_xlfn.CONCAT(zHotTipsUsed[[#This Row],[TipperID]],"/",zHotTipsUsed[[#This Row],[RoundNum]])</f>
        <v>306/1</v>
      </c>
    </row>
    <row r="8" spans="1:6" hidden="1" x14ac:dyDescent="0.35">
      <c r="A8" t="s">
        <v>790</v>
      </c>
      <c r="B8" t="s">
        <v>1210</v>
      </c>
      <c r="C8">
        <v>275</v>
      </c>
      <c r="D8">
        <v>1</v>
      </c>
      <c r="E8">
        <v>0</v>
      </c>
      <c r="F8" t="str">
        <f>_xlfn.CONCAT(zHotTipsUsed[[#This Row],[TipperID]],"/",zHotTipsUsed[[#This Row],[RoundNum]])</f>
        <v>275/1</v>
      </c>
    </row>
    <row r="9" spans="1:6" hidden="1" x14ac:dyDescent="0.35">
      <c r="A9" t="s">
        <v>790</v>
      </c>
      <c r="B9" t="s">
        <v>1210</v>
      </c>
      <c r="C9">
        <v>24</v>
      </c>
      <c r="D9">
        <v>1</v>
      </c>
      <c r="E9">
        <v>0</v>
      </c>
      <c r="F9" t="str">
        <f>_xlfn.CONCAT(zHotTipsUsed[[#This Row],[TipperID]],"/",zHotTipsUsed[[#This Row],[RoundNum]])</f>
        <v>24/1</v>
      </c>
    </row>
    <row r="10" spans="1:6" hidden="1" x14ac:dyDescent="0.35">
      <c r="A10" t="s">
        <v>790</v>
      </c>
      <c r="B10" t="s">
        <v>1210</v>
      </c>
      <c r="C10">
        <v>183</v>
      </c>
      <c r="D10">
        <v>1</v>
      </c>
      <c r="E10">
        <v>0</v>
      </c>
      <c r="F10" t="str">
        <f>_xlfn.CONCAT(zHotTipsUsed[[#This Row],[TipperID]],"/",zHotTipsUsed[[#This Row],[RoundNum]])</f>
        <v>183/1</v>
      </c>
    </row>
    <row r="11" spans="1:6" hidden="1" x14ac:dyDescent="0.35">
      <c r="A11" t="s">
        <v>790</v>
      </c>
      <c r="B11" t="s">
        <v>1210</v>
      </c>
      <c r="C11">
        <v>247</v>
      </c>
      <c r="D11">
        <v>1</v>
      </c>
      <c r="E11">
        <v>0</v>
      </c>
      <c r="F11" t="str">
        <f>_xlfn.CONCAT(zHotTipsUsed[[#This Row],[TipperID]],"/",zHotTipsUsed[[#This Row],[RoundNum]])</f>
        <v>247/1</v>
      </c>
    </row>
    <row r="12" spans="1:6" hidden="1" x14ac:dyDescent="0.35">
      <c r="A12" t="s">
        <v>790</v>
      </c>
      <c r="B12" t="s">
        <v>1210</v>
      </c>
      <c r="C12">
        <v>110</v>
      </c>
      <c r="D12">
        <v>1</v>
      </c>
      <c r="E12">
        <v>0</v>
      </c>
      <c r="F12" t="str">
        <f>_xlfn.CONCAT(zHotTipsUsed[[#This Row],[TipperID]],"/",zHotTipsUsed[[#This Row],[RoundNum]])</f>
        <v>110/1</v>
      </c>
    </row>
    <row r="13" spans="1:6" hidden="1" x14ac:dyDescent="0.35">
      <c r="A13" t="s">
        <v>790</v>
      </c>
      <c r="B13" t="s">
        <v>1210</v>
      </c>
      <c r="C13">
        <v>301</v>
      </c>
      <c r="D13">
        <v>1</v>
      </c>
      <c r="E13">
        <v>0</v>
      </c>
      <c r="F13" t="str">
        <f>_xlfn.CONCAT(zHotTipsUsed[[#This Row],[TipperID]],"/",zHotTipsUsed[[#This Row],[RoundNum]])</f>
        <v>301/1</v>
      </c>
    </row>
    <row r="14" spans="1:6" hidden="1" x14ac:dyDescent="0.35">
      <c r="A14" t="s">
        <v>790</v>
      </c>
      <c r="B14" t="s">
        <v>1210</v>
      </c>
      <c r="C14">
        <v>194</v>
      </c>
      <c r="D14">
        <v>1</v>
      </c>
      <c r="E14">
        <v>0</v>
      </c>
      <c r="F14" t="str">
        <f>_xlfn.CONCAT(zHotTipsUsed[[#This Row],[TipperID]],"/",zHotTipsUsed[[#This Row],[RoundNum]])</f>
        <v>194/1</v>
      </c>
    </row>
    <row r="15" spans="1:6" hidden="1" x14ac:dyDescent="0.35">
      <c r="A15" t="s">
        <v>790</v>
      </c>
      <c r="B15" t="s">
        <v>1210</v>
      </c>
      <c r="C15">
        <v>310</v>
      </c>
      <c r="D15">
        <v>1</v>
      </c>
      <c r="E15">
        <v>0</v>
      </c>
      <c r="F15" t="str">
        <f>_xlfn.CONCAT(zHotTipsUsed[[#This Row],[TipperID]],"/",zHotTipsUsed[[#This Row],[RoundNum]])</f>
        <v>310/1</v>
      </c>
    </row>
    <row r="16" spans="1:6" hidden="1" x14ac:dyDescent="0.35">
      <c r="A16" t="s">
        <v>790</v>
      </c>
      <c r="B16" t="s">
        <v>1210</v>
      </c>
      <c r="C16">
        <v>116</v>
      </c>
      <c r="D16">
        <v>1</v>
      </c>
      <c r="E16">
        <v>0</v>
      </c>
      <c r="F16" t="str">
        <f>_xlfn.CONCAT(zHotTipsUsed[[#This Row],[TipperID]],"/",zHotTipsUsed[[#This Row],[RoundNum]])</f>
        <v>116/1</v>
      </c>
    </row>
    <row r="17" spans="1:6" hidden="1" x14ac:dyDescent="0.35">
      <c r="A17" t="s">
        <v>790</v>
      </c>
      <c r="B17" t="s">
        <v>1210</v>
      </c>
      <c r="C17">
        <v>189</v>
      </c>
      <c r="D17">
        <v>1</v>
      </c>
      <c r="E17">
        <v>0</v>
      </c>
      <c r="F17" t="str">
        <f>_xlfn.CONCAT(zHotTipsUsed[[#This Row],[TipperID]],"/",zHotTipsUsed[[#This Row],[RoundNum]])</f>
        <v>189/1</v>
      </c>
    </row>
    <row r="18" spans="1:6" hidden="1" x14ac:dyDescent="0.35">
      <c r="A18" t="s">
        <v>790</v>
      </c>
      <c r="B18" t="s">
        <v>1210</v>
      </c>
      <c r="C18">
        <v>146</v>
      </c>
      <c r="D18">
        <v>1</v>
      </c>
      <c r="E18">
        <v>0</v>
      </c>
      <c r="F18" t="str">
        <f>_xlfn.CONCAT(zHotTipsUsed[[#This Row],[TipperID]],"/",zHotTipsUsed[[#This Row],[RoundNum]])</f>
        <v>146/1</v>
      </c>
    </row>
    <row r="19" spans="1:6" hidden="1" x14ac:dyDescent="0.35">
      <c r="A19" t="s">
        <v>790</v>
      </c>
      <c r="B19" t="s">
        <v>1210</v>
      </c>
      <c r="C19">
        <v>252</v>
      </c>
      <c r="D19">
        <v>1</v>
      </c>
      <c r="E19">
        <v>0</v>
      </c>
      <c r="F19" t="str">
        <f>_xlfn.CONCAT(zHotTipsUsed[[#This Row],[TipperID]],"/",zHotTipsUsed[[#This Row],[RoundNum]])</f>
        <v>252/1</v>
      </c>
    </row>
    <row r="20" spans="1:6" hidden="1" x14ac:dyDescent="0.35">
      <c r="A20" t="s">
        <v>790</v>
      </c>
      <c r="B20" t="s">
        <v>1210</v>
      </c>
      <c r="C20">
        <v>171</v>
      </c>
      <c r="D20">
        <v>1</v>
      </c>
      <c r="E20">
        <v>0</v>
      </c>
      <c r="F20" t="str">
        <f>_xlfn.CONCAT(zHotTipsUsed[[#This Row],[TipperID]],"/",zHotTipsUsed[[#This Row],[RoundNum]])</f>
        <v>171/1</v>
      </c>
    </row>
    <row r="21" spans="1:6" hidden="1" x14ac:dyDescent="0.35">
      <c r="A21" t="s">
        <v>790</v>
      </c>
      <c r="B21" t="s">
        <v>1210</v>
      </c>
      <c r="C21">
        <v>75</v>
      </c>
      <c r="D21">
        <v>1</v>
      </c>
      <c r="E21">
        <v>0</v>
      </c>
      <c r="F21" t="str">
        <f>_xlfn.CONCAT(zHotTipsUsed[[#This Row],[TipperID]],"/",zHotTipsUsed[[#This Row],[RoundNum]])</f>
        <v>75/1</v>
      </c>
    </row>
    <row r="22" spans="1:6" hidden="1" x14ac:dyDescent="0.35">
      <c r="A22" t="s">
        <v>790</v>
      </c>
      <c r="B22" t="s">
        <v>1210</v>
      </c>
      <c r="C22">
        <v>270</v>
      </c>
      <c r="D22">
        <v>1</v>
      </c>
      <c r="E22">
        <v>0</v>
      </c>
      <c r="F22" t="str">
        <f>_xlfn.CONCAT(zHotTipsUsed[[#This Row],[TipperID]],"/",zHotTipsUsed[[#This Row],[RoundNum]])</f>
        <v>270/1</v>
      </c>
    </row>
    <row r="23" spans="1:6" hidden="1" x14ac:dyDescent="0.35">
      <c r="A23" t="s">
        <v>790</v>
      </c>
      <c r="B23" t="s">
        <v>1210</v>
      </c>
      <c r="C23">
        <v>56</v>
      </c>
      <c r="D23">
        <v>1</v>
      </c>
      <c r="E23">
        <v>0</v>
      </c>
      <c r="F23" t="str">
        <f>_xlfn.CONCAT(zHotTipsUsed[[#This Row],[TipperID]],"/",zHotTipsUsed[[#This Row],[RoundNum]])</f>
        <v>56/1</v>
      </c>
    </row>
    <row r="24" spans="1:6" hidden="1" x14ac:dyDescent="0.35">
      <c r="A24" t="s">
        <v>790</v>
      </c>
      <c r="B24" t="s">
        <v>1210</v>
      </c>
      <c r="C24">
        <v>112</v>
      </c>
      <c r="D24">
        <v>1</v>
      </c>
      <c r="E24">
        <v>0</v>
      </c>
      <c r="F24" t="str">
        <f>_xlfn.CONCAT(zHotTipsUsed[[#This Row],[TipperID]],"/",zHotTipsUsed[[#This Row],[RoundNum]])</f>
        <v>112/1</v>
      </c>
    </row>
    <row r="25" spans="1:6" hidden="1" x14ac:dyDescent="0.35">
      <c r="A25" t="s">
        <v>790</v>
      </c>
      <c r="B25" t="s">
        <v>1210</v>
      </c>
      <c r="C25">
        <v>223</v>
      </c>
      <c r="D25">
        <v>1</v>
      </c>
      <c r="E25">
        <v>0</v>
      </c>
      <c r="F25" t="str">
        <f>_xlfn.CONCAT(zHotTipsUsed[[#This Row],[TipperID]],"/",zHotTipsUsed[[#This Row],[RoundNum]])</f>
        <v>223/1</v>
      </c>
    </row>
    <row r="26" spans="1:6" hidden="1" x14ac:dyDescent="0.35">
      <c r="A26" t="s">
        <v>790</v>
      </c>
      <c r="B26" t="s">
        <v>1210</v>
      </c>
      <c r="C26">
        <v>267</v>
      </c>
      <c r="D26">
        <v>1</v>
      </c>
      <c r="E26">
        <v>0</v>
      </c>
      <c r="F26" t="str">
        <f>_xlfn.CONCAT(zHotTipsUsed[[#This Row],[TipperID]],"/",zHotTipsUsed[[#This Row],[RoundNum]])</f>
        <v>267/1</v>
      </c>
    </row>
    <row r="27" spans="1:6" hidden="1" x14ac:dyDescent="0.35">
      <c r="A27" t="s">
        <v>790</v>
      </c>
      <c r="B27" t="s">
        <v>1210</v>
      </c>
      <c r="C27">
        <v>33</v>
      </c>
      <c r="D27">
        <v>1</v>
      </c>
      <c r="E27">
        <v>0</v>
      </c>
      <c r="F27" t="str">
        <f>_xlfn.CONCAT(zHotTipsUsed[[#This Row],[TipperID]],"/",zHotTipsUsed[[#This Row],[RoundNum]])</f>
        <v>33/1</v>
      </c>
    </row>
    <row r="28" spans="1:6" hidden="1" x14ac:dyDescent="0.35">
      <c r="A28" t="s">
        <v>790</v>
      </c>
      <c r="B28" t="s">
        <v>1210</v>
      </c>
      <c r="C28">
        <v>41</v>
      </c>
      <c r="D28">
        <v>1</v>
      </c>
      <c r="E28">
        <v>0</v>
      </c>
      <c r="F28" t="str">
        <f>_xlfn.CONCAT(zHotTipsUsed[[#This Row],[TipperID]],"/",zHotTipsUsed[[#This Row],[RoundNum]])</f>
        <v>41/1</v>
      </c>
    </row>
    <row r="29" spans="1:6" hidden="1" x14ac:dyDescent="0.35">
      <c r="A29" t="s">
        <v>790</v>
      </c>
      <c r="B29" t="s">
        <v>1210</v>
      </c>
      <c r="C29">
        <v>303</v>
      </c>
      <c r="D29">
        <v>1</v>
      </c>
      <c r="E29">
        <v>0</v>
      </c>
      <c r="F29" t="str">
        <f>_xlfn.CONCAT(zHotTipsUsed[[#This Row],[TipperID]],"/",zHotTipsUsed[[#This Row],[RoundNum]])</f>
        <v>303/1</v>
      </c>
    </row>
    <row r="30" spans="1:6" hidden="1" x14ac:dyDescent="0.35">
      <c r="A30" t="s">
        <v>790</v>
      </c>
      <c r="B30" t="s">
        <v>1210</v>
      </c>
      <c r="C30">
        <v>314</v>
      </c>
      <c r="D30">
        <v>1</v>
      </c>
      <c r="E30">
        <v>0</v>
      </c>
      <c r="F30" t="str">
        <f>_xlfn.CONCAT(zHotTipsUsed[[#This Row],[TipperID]],"/",zHotTipsUsed[[#This Row],[RoundNum]])</f>
        <v>314/1</v>
      </c>
    </row>
    <row r="31" spans="1:6" hidden="1" x14ac:dyDescent="0.35">
      <c r="A31" t="s">
        <v>790</v>
      </c>
      <c r="B31" t="s">
        <v>1210</v>
      </c>
      <c r="C31">
        <v>218</v>
      </c>
      <c r="D31">
        <v>1</v>
      </c>
      <c r="E31">
        <v>0</v>
      </c>
      <c r="F31" t="str">
        <f>_xlfn.CONCAT(zHotTipsUsed[[#This Row],[TipperID]],"/",zHotTipsUsed[[#This Row],[RoundNum]])</f>
        <v>218/1</v>
      </c>
    </row>
    <row r="32" spans="1:6" hidden="1" x14ac:dyDescent="0.35">
      <c r="A32" t="s">
        <v>790</v>
      </c>
      <c r="B32" t="s">
        <v>1210</v>
      </c>
      <c r="C32">
        <v>288</v>
      </c>
      <c r="D32">
        <v>1</v>
      </c>
      <c r="E32">
        <v>0</v>
      </c>
      <c r="F32" t="str">
        <f>_xlfn.CONCAT(zHotTipsUsed[[#This Row],[TipperID]],"/",zHotTipsUsed[[#This Row],[RoundNum]])</f>
        <v>288/1</v>
      </c>
    </row>
    <row r="33" spans="1:6" hidden="1" x14ac:dyDescent="0.35">
      <c r="A33" t="s">
        <v>790</v>
      </c>
      <c r="B33" t="s">
        <v>1210</v>
      </c>
      <c r="C33">
        <v>173</v>
      </c>
      <c r="D33">
        <v>1</v>
      </c>
      <c r="E33">
        <v>0</v>
      </c>
      <c r="F33" t="str">
        <f>_xlfn.CONCAT(zHotTipsUsed[[#This Row],[TipperID]],"/",zHotTipsUsed[[#This Row],[RoundNum]])</f>
        <v>173/1</v>
      </c>
    </row>
    <row r="34" spans="1:6" hidden="1" x14ac:dyDescent="0.35">
      <c r="A34" t="s">
        <v>790</v>
      </c>
      <c r="B34" t="s">
        <v>1210</v>
      </c>
      <c r="C34">
        <v>15</v>
      </c>
      <c r="D34">
        <v>1</v>
      </c>
      <c r="E34">
        <v>0</v>
      </c>
      <c r="F34" t="str">
        <f>_xlfn.CONCAT(zHotTipsUsed[[#This Row],[TipperID]],"/",zHotTipsUsed[[#This Row],[RoundNum]])</f>
        <v>15/1</v>
      </c>
    </row>
    <row r="35" spans="1:6" hidden="1" x14ac:dyDescent="0.35">
      <c r="A35" t="s">
        <v>790</v>
      </c>
      <c r="B35" t="s">
        <v>1210</v>
      </c>
      <c r="C35">
        <v>57</v>
      </c>
      <c r="D35">
        <v>1</v>
      </c>
      <c r="E35">
        <v>0</v>
      </c>
      <c r="F35" t="str">
        <f>_xlfn.CONCAT(zHotTipsUsed[[#This Row],[TipperID]],"/",zHotTipsUsed[[#This Row],[RoundNum]])</f>
        <v>57/1</v>
      </c>
    </row>
    <row r="36" spans="1:6" hidden="1" x14ac:dyDescent="0.35">
      <c r="A36" t="s">
        <v>790</v>
      </c>
      <c r="B36" t="s">
        <v>1210</v>
      </c>
      <c r="C36">
        <v>148</v>
      </c>
      <c r="D36">
        <v>1</v>
      </c>
      <c r="E36">
        <v>0</v>
      </c>
      <c r="F36" t="str">
        <f>_xlfn.CONCAT(zHotTipsUsed[[#This Row],[TipperID]],"/",zHotTipsUsed[[#This Row],[RoundNum]])</f>
        <v>148/1</v>
      </c>
    </row>
    <row r="37" spans="1:6" hidden="1" x14ac:dyDescent="0.35">
      <c r="A37" t="s">
        <v>790</v>
      </c>
      <c r="B37" t="s">
        <v>1210</v>
      </c>
      <c r="C37">
        <v>298</v>
      </c>
      <c r="D37">
        <v>1</v>
      </c>
      <c r="E37">
        <v>0</v>
      </c>
      <c r="F37" t="str">
        <f>_xlfn.CONCAT(zHotTipsUsed[[#This Row],[TipperID]],"/",zHotTipsUsed[[#This Row],[RoundNum]])</f>
        <v>298/1</v>
      </c>
    </row>
    <row r="38" spans="1:6" hidden="1" x14ac:dyDescent="0.35">
      <c r="A38" t="s">
        <v>790</v>
      </c>
      <c r="B38" t="s">
        <v>1210</v>
      </c>
      <c r="C38">
        <v>151</v>
      </c>
      <c r="D38">
        <v>1</v>
      </c>
      <c r="E38">
        <v>0</v>
      </c>
      <c r="F38" t="str">
        <f>_xlfn.CONCAT(zHotTipsUsed[[#This Row],[TipperID]],"/",zHotTipsUsed[[#This Row],[RoundNum]])</f>
        <v>151/1</v>
      </c>
    </row>
    <row r="39" spans="1:6" hidden="1" x14ac:dyDescent="0.35">
      <c r="A39" t="s">
        <v>790</v>
      </c>
      <c r="B39" t="s">
        <v>1210</v>
      </c>
      <c r="C39">
        <v>147</v>
      </c>
      <c r="D39">
        <v>1</v>
      </c>
      <c r="E39">
        <v>0</v>
      </c>
      <c r="F39" t="str">
        <f>_xlfn.CONCAT(zHotTipsUsed[[#This Row],[TipperID]],"/",zHotTipsUsed[[#This Row],[RoundNum]])</f>
        <v>147/1</v>
      </c>
    </row>
    <row r="40" spans="1:6" hidden="1" x14ac:dyDescent="0.35">
      <c r="A40" t="s">
        <v>790</v>
      </c>
      <c r="B40" t="s">
        <v>1210</v>
      </c>
      <c r="C40">
        <v>156</v>
      </c>
      <c r="D40">
        <v>1</v>
      </c>
      <c r="E40">
        <v>0</v>
      </c>
      <c r="F40" t="str">
        <f>_xlfn.CONCAT(zHotTipsUsed[[#This Row],[TipperID]],"/",zHotTipsUsed[[#This Row],[RoundNum]])</f>
        <v>156/1</v>
      </c>
    </row>
    <row r="41" spans="1:6" hidden="1" x14ac:dyDescent="0.35">
      <c r="A41" t="s">
        <v>790</v>
      </c>
      <c r="B41" t="s">
        <v>1210</v>
      </c>
      <c r="C41">
        <v>84</v>
      </c>
      <c r="D41">
        <v>1</v>
      </c>
      <c r="E41">
        <v>0</v>
      </c>
      <c r="F41" t="str">
        <f>_xlfn.CONCAT(zHotTipsUsed[[#This Row],[TipperID]],"/",zHotTipsUsed[[#This Row],[RoundNum]])</f>
        <v>84/1</v>
      </c>
    </row>
    <row r="42" spans="1:6" hidden="1" x14ac:dyDescent="0.35">
      <c r="A42" t="s">
        <v>790</v>
      </c>
      <c r="B42" t="s">
        <v>1210</v>
      </c>
      <c r="C42">
        <v>126</v>
      </c>
      <c r="D42">
        <v>1</v>
      </c>
      <c r="E42">
        <v>0</v>
      </c>
      <c r="F42" t="str">
        <f>_xlfn.CONCAT(zHotTipsUsed[[#This Row],[TipperID]],"/",zHotTipsUsed[[#This Row],[RoundNum]])</f>
        <v>126/1</v>
      </c>
    </row>
    <row r="43" spans="1:6" hidden="1" x14ac:dyDescent="0.35">
      <c r="A43" t="s">
        <v>790</v>
      </c>
      <c r="B43" t="s">
        <v>1210</v>
      </c>
      <c r="C43">
        <v>85</v>
      </c>
      <c r="D43">
        <v>1</v>
      </c>
      <c r="E43">
        <v>0</v>
      </c>
      <c r="F43" t="str">
        <f>_xlfn.CONCAT(zHotTipsUsed[[#This Row],[TipperID]],"/",zHotTipsUsed[[#This Row],[RoundNum]])</f>
        <v>85/1</v>
      </c>
    </row>
    <row r="44" spans="1:6" hidden="1" x14ac:dyDescent="0.35">
      <c r="A44" t="s">
        <v>790</v>
      </c>
      <c r="B44" t="s">
        <v>1210</v>
      </c>
      <c r="C44">
        <v>197</v>
      </c>
      <c r="D44">
        <v>1</v>
      </c>
      <c r="E44">
        <v>0</v>
      </c>
      <c r="F44" t="str">
        <f>_xlfn.CONCAT(zHotTipsUsed[[#This Row],[TipperID]],"/",zHotTipsUsed[[#This Row],[RoundNum]])</f>
        <v>197/1</v>
      </c>
    </row>
    <row r="45" spans="1:6" hidden="1" x14ac:dyDescent="0.35">
      <c r="A45" t="s">
        <v>790</v>
      </c>
      <c r="B45" t="s">
        <v>1210</v>
      </c>
      <c r="C45">
        <v>152</v>
      </c>
      <c r="D45">
        <v>1</v>
      </c>
      <c r="E45">
        <v>0</v>
      </c>
      <c r="F45" t="str">
        <f>_xlfn.CONCAT(zHotTipsUsed[[#This Row],[TipperID]],"/",zHotTipsUsed[[#This Row],[RoundNum]])</f>
        <v>152/1</v>
      </c>
    </row>
    <row r="46" spans="1:6" hidden="1" x14ac:dyDescent="0.35">
      <c r="A46" t="s">
        <v>790</v>
      </c>
      <c r="B46" t="s">
        <v>1210</v>
      </c>
      <c r="C46">
        <v>61</v>
      </c>
      <c r="D46">
        <v>1</v>
      </c>
      <c r="E46">
        <v>0</v>
      </c>
      <c r="F46" t="str">
        <f>_xlfn.CONCAT(zHotTipsUsed[[#This Row],[TipperID]],"/",zHotTipsUsed[[#This Row],[RoundNum]])</f>
        <v>61/1</v>
      </c>
    </row>
    <row r="47" spans="1:6" hidden="1" x14ac:dyDescent="0.35">
      <c r="A47" t="s">
        <v>790</v>
      </c>
      <c r="B47" t="s">
        <v>1210</v>
      </c>
      <c r="C47">
        <v>285</v>
      </c>
      <c r="D47">
        <v>1</v>
      </c>
      <c r="E47">
        <v>0</v>
      </c>
      <c r="F47" t="str">
        <f>_xlfn.CONCAT(zHotTipsUsed[[#This Row],[TipperID]],"/",zHotTipsUsed[[#This Row],[RoundNum]])</f>
        <v>285/1</v>
      </c>
    </row>
    <row r="48" spans="1:6" hidden="1" x14ac:dyDescent="0.35">
      <c r="A48" t="s">
        <v>790</v>
      </c>
      <c r="B48" t="s">
        <v>1210</v>
      </c>
      <c r="C48">
        <v>235</v>
      </c>
      <c r="D48">
        <v>1</v>
      </c>
      <c r="E48">
        <v>0</v>
      </c>
      <c r="F48" t="str">
        <f>_xlfn.CONCAT(zHotTipsUsed[[#This Row],[TipperID]],"/",zHotTipsUsed[[#This Row],[RoundNum]])</f>
        <v>235/1</v>
      </c>
    </row>
    <row r="49" spans="1:6" hidden="1" x14ac:dyDescent="0.35">
      <c r="A49" t="s">
        <v>790</v>
      </c>
      <c r="B49" t="s">
        <v>1210</v>
      </c>
      <c r="C49">
        <v>219</v>
      </c>
      <c r="D49">
        <v>1</v>
      </c>
      <c r="E49">
        <v>0</v>
      </c>
      <c r="F49" t="str">
        <f>_xlfn.CONCAT(zHotTipsUsed[[#This Row],[TipperID]],"/",zHotTipsUsed[[#This Row],[RoundNum]])</f>
        <v>219/1</v>
      </c>
    </row>
    <row r="50" spans="1:6" hidden="1" x14ac:dyDescent="0.35">
      <c r="A50" t="s">
        <v>790</v>
      </c>
      <c r="B50" t="s">
        <v>1210</v>
      </c>
      <c r="C50">
        <v>224</v>
      </c>
      <c r="D50">
        <v>1</v>
      </c>
      <c r="E50">
        <v>0</v>
      </c>
      <c r="F50" t="str">
        <f>_xlfn.CONCAT(zHotTipsUsed[[#This Row],[TipperID]],"/",zHotTipsUsed[[#This Row],[RoundNum]])</f>
        <v>224/1</v>
      </c>
    </row>
    <row r="51" spans="1:6" hidden="1" x14ac:dyDescent="0.35">
      <c r="A51" t="s">
        <v>790</v>
      </c>
      <c r="B51" t="s">
        <v>1210</v>
      </c>
      <c r="C51">
        <v>89</v>
      </c>
      <c r="D51">
        <v>1</v>
      </c>
      <c r="E51">
        <v>0</v>
      </c>
      <c r="F51" t="str">
        <f>_xlfn.CONCAT(zHotTipsUsed[[#This Row],[TipperID]],"/",zHotTipsUsed[[#This Row],[RoundNum]])</f>
        <v>89/1</v>
      </c>
    </row>
    <row r="52" spans="1:6" hidden="1" x14ac:dyDescent="0.35">
      <c r="A52" t="s">
        <v>790</v>
      </c>
      <c r="B52" t="s">
        <v>1210</v>
      </c>
      <c r="C52">
        <v>281</v>
      </c>
      <c r="D52">
        <v>1</v>
      </c>
      <c r="E52">
        <v>0</v>
      </c>
      <c r="F52" t="str">
        <f>_xlfn.CONCAT(zHotTipsUsed[[#This Row],[TipperID]],"/",zHotTipsUsed[[#This Row],[RoundNum]])</f>
        <v>281/1</v>
      </c>
    </row>
    <row r="53" spans="1:6" hidden="1" x14ac:dyDescent="0.35">
      <c r="A53" t="s">
        <v>790</v>
      </c>
      <c r="B53" t="s">
        <v>1210</v>
      </c>
      <c r="C53">
        <v>264</v>
      </c>
      <c r="D53">
        <v>1</v>
      </c>
      <c r="E53">
        <v>0</v>
      </c>
      <c r="F53" t="str">
        <f>_xlfn.CONCAT(zHotTipsUsed[[#This Row],[TipperID]],"/",zHotTipsUsed[[#This Row],[RoundNum]])</f>
        <v>264/1</v>
      </c>
    </row>
    <row r="54" spans="1:6" hidden="1" x14ac:dyDescent="0.35">
      <c r="A54" t="s">
        <v>790</v>
      </c>
      <c r="B54" t="s">
        <v>1210</v>
      </c>
      <c r="C54">
        <v>34</v>
      </c>
      <c r="D54">
        <v>1</v>
      </c>
      <c r="E54">
        <v>0</v>
      </c>
      <c r="F54" t="str">
        <f>_xlfn.CONCAT(zHotTipsUsed[[#This Row],[TipperID]],"/",zHotTipsUsed[[#This Row],[RoundNum]])</f>
        <v>34/1</v>
      </c>
    </row>
    <row r="55" spans="1:6" hidden="1" x14ac:dyDescent="0.35">
      <c r="A55" t="s">
        <v>790</v>
      </c>
      <c r="B55" t="s">
        <v>1210</v>
      </c>
      <c r="C55">
        <v>185</v>
      </c>
      <c r="D55">
        <v>1</v>
      </c>
      <c r="E55">
        <v>0</v>
      </c>
      <c r="F55" t="str">
        <f>_xlfn.CONCAT(zHotTipsUsed[[#This Row],[TipperID]],"/",zHotTipsUsed[[#This Row],[RoundNum]])</f>
        <v>185/1</v>
      </c>
    </row>
    <row r="56" spans="1:6" hidden="1" x14ac:dyDescent="0.35">
      <c r="A56" t="s">
        <v>790</v>
      </c>
      <c r="B56" t="s">
        <v>1210</v>
      </c>
      <c r="C56">
        <v>186</v>
      </c>
      <c r="D56">
        <v>1</v>
      </c>
      <c r="E56">
        <v>0</v>
      </c>
      <c r="F56" t="str">
        <f>_xlfn.CONCAT(zHotTipsUsed[[#This Row],[TipperID]],"/",zHotTipsUsed[[#This Row],[RoundNum]])</f>
        <v>186/1</v>
      </c>
    </row>
    <row r="57" spans="1:6" hidden="1" x14ac:dyDescent="0.35">
      <c r="A57" t="s">
        <v>790</v>
      </c>
      <c r="B57" t="s">
        <v>1210</v>
      </c>
      <c r="C57">
        <v>311</v>
      </c>
      <c r="D57">
        <v>1</v>
      </c>
      <c r="E57">
        <v>0</v>
      </c>
      <c r="F57" t="str">
        <f>_xlfn.CONCAT(zHotTipsUsed[[#This Row],[TipperID]],"/",zHotTipsUsed[[#This Row],[RoundNum]])</f>
        <v>311/1</v>
      </c>
    </row>
    <row r="58" spans="1:6" hidden="1" x14ac:dyDescent="0.35">
      <c r="A58" t="s">
        <v>790</v>
      </c>
      <c r="B58" t="s">
        <v>1210</v>
      </c>
      <c r="C58">
        <v>43</v>
      </c>
      <c r="D58">
        <v>1</v>
      </c>
      <c r="E58">
        <v>0</v>
      </c>
      <c r="F58" t="str">
        <f>_xlfn.CONCAT(zHotTipsUsed[[#This Row],[TipperID]],"/",zHotTipsUsed[[#This Row],[RoundNum]])</f>
        <v>43/1</v>
      </c>
    </row>
    <row r="59" spans="1:6" hidden="1" x14ac:dyDescent="0.35">
      <c r="A59" t="s">
        <v>790</v>
      </c>
      <c r="B59" t="s">
        <v>1210</v>
      </c>
      <c r="C59">
        <v>317</v>
      </c>
      <c r="D59">
        <v>1</v>
      </c>
      <c r="E59">
        <v>0</v>
      </c>
      <c r="F59" t="str">
        <f>_xlfn.CONCAT(zHotTipsUsed[[#This Row],[TipperID]],"/",zHotTipsUsed[[#This Row],[RoundNum]])</f>
        <v>317/1</v>
      </c>
    </row>
    <row r="60" spans="1:6" hidden="1" x14ac:dyDescent="0.35">
      <c r="A60" t="s">
        <v>790</v>
      </c>
      <c r="B60" t="s">
        <v>1210</v>
      </c>
      <c r="C60">
        <v>114</v>
      </c>
      <c r="D60">
        <v>1</v>
      </c>
      <c r="E60">
        <v>0</v>
      </c>
      <c r="F60" t="str">
        <f>_xlfn.CONCAT(zHotTipsUsed[[#This Row],[TipperID]],"/",zHotTipsUsed[[#This Row],[RoundNum]])</f>
        <v>114/1</v>
      </c>
    </row>
    <row r="61" spans="1:6" hidden="1" x14ac:dyDescent="0.35">
      <c r="A61" t="s">
        <v>790</v>
      </c>
      <c r="B61" t="s">
        <v>1210</v>
      </c>
      <c r="C61">
        <v>83</v>
      </c>
      <c r="D61">
        <v>1</v>
      </c>
      <c r="E61">
        <v>0</v>
      </c>
      <c r="F61" t="str">
        <f>_xlfn.CONCAT(zHotTipsUsed[[#This Row],[TipperID]],"/",zHotTipsUsed[[#This Row],[RoundNum]])</f>
        <v>83/1</v>
      </c>
    </row>
    <row r="62" spans="1:6" hidden="1" x14ac:dyDescent="0.35">
      <c r="A62" t="s">
        <v>790</v>
      </c>
      <c r="B62" t="s">
        <v>1210</v>
      </c>
      <c r="C62">
        <v>258</v>
      </c>
      <c r="D62">
        <v>1</v>
      </c>
      <c r="E62">
        <v>0</v>
      </c>
      <c r="F62" t="str">
        <f>_xlfn.CONCAT(zHotTipsUsed[[#This Row],[TipperID]],"/",zHotTipsUsed[[#This Row],[RoundNum]])</f>
        <v>258/1</v>
      </c>
    </row>
    <row r="63" spans="1:6" hidden="1" x14ac:dyDescent="0.35">
      <c r="A63" t="s">
        <v>790</v>
      </c>
      <c r="B63" t="s">
        <v>1210</v>
      </c>
      <c r="C63">
        <v>53</v>
      </c>
      <c r="D63">
        <v>1</v>
      </c>
      <c r="E63">
        <v>0</v>
      </c>
      <c r="F63" t="str">
        <f>_xlfn.CONCAT(zHotTipsUsed[[#This Row],[TipperID]],"/",zHotTipsUsed[[#This Row],[RoundNum]])</f>
        <v>53/1</v>
      </c>
    </row>
    <row r="64" spans="1:6" hidden="1" x14ac:dyDescent="0.35">
      <c r="A64" t="s">
        <v>790</v>
      </c>
      <c r="B64" t="s">
        <v>1210</v>
      </c>
      <c r="C64">
        <v>17</v>
      </c>
      <c r="D64">
        <v>1</v>
      </c>
      <c r="E64">
        <v>0</v>
      </c>
      <c r="F64" t="str">
        <f>_xlfn.CONCAT(zHotTipsUsed[[#This Row],[TipperID]],"/",zHotTipsUsed[[#This Row],[RoundNum]])</f>
        <v>17/1</v>
      </c>
    </row>
    <row r="65" spans="1:6" hidden="1" x14ac:dyDescent="0.35">
      <c r="A65" t="s">
        <v>790</v>
      </c>
      <c r="B65" t="s">
        <v>1210</v>
      </c>
      <c r="C65">
        <v>263</v>
      </c>
      <c r="D65">
        <v>1</v>
      </c>
      <c r="E65">
        <v>0</v>
      </c>
      <c r="F65" t="str">
        <f>_xlfn.CONCAT(zHotTipsUsed[[#This Row],[TipperID]],"/",zHotTipsUsed[[#This Row],[RoundNum]])</f>
        <v>263/1</v>
      </c>
    </row>
    <row r="66" spans="1:6" hidden="1" x14ac:dyDescent="0.35">
      <c r="A66" t="s">
        <v>790</v>
      </c>
      <c r="B66" t="s">
        <v>1210</v>
      </c>
      <c r="C66">
        <v>290</v>
      </c>
      <c r="D66">
        <v>1</v>
      </c>
      <c r="E66">
        <v>0</v>
      </c>
      <c r="F66" t="str">
        <f>_xlfn.CONCAT(zHotTipsUsed[[#This Row],[TipperID]],"/",zHotTipsUsed[[#This Row],[RoundNum]])</f>
        <v>290/1</v>
      </c>
    </row>
    <row r="67" spans="1:6" hidden="1" x14ac:dyDescent="0.35">
      <c r="A67" t="s">
        <v>790</v>
      </c>
      <c r="B67" t="s">
        <v>1210</v>
      </c>
      <c r="C67">
        <v>11</v>
      </c>
      <c r="D67">
        <v>1</v>
      </c>
      <c r="E67">
        <v>0</v>
      </c>
      <c r="F67" t="str">
        <f>_xlfn.CONCAT(zHotTipsUsed[[#This Row],[TipperID]],"/",zHotTipsUsed[[#This Row],[RoundNum]])</f>
        <v>11/1</v>
      </c>
    </row>
    <row r="68" spans="1:6" hidden="1" x14ac:dyDescent="0.35">
      <c r="A68" t="s">
        <v>790</v>
      </c>
      <c r="B68" t="s">
        <v>1210</v>
      </c>
      <c r="C68">
        <v>31</v>
      </c>
      <c r="D68">
        <v>1</v>
      </c>
      <c r="E68">
        <v>0</v>
      </c>
      <c r="F68" t="str">
        <f>_xlfn.CONCAT(zHotTipsUsed[[#This Row],[TipperID]],"/",zHotTipsUsed[[#This Row],[RoundNum]])</f>
        <v>31/1</v>
      </c>
    </row>
    <row r="69" spans="1:6" hidden="1" x14ac:dyDescent="0.35">
      <c r="A69" t="s">
        <v>790</v>
      </c>
      <c r="B69" t="s">
        <v>1210</v>
      </c>
      <c r="C69">
        <v>121</v>
      </c>
      <c r="D69">
        <v>1</v>
      </c>
      <c r="E69">
        <v>0</v>
      </c>
      <c r="F69" t="str">
        <f>_xlfn.CONCAT(zHotTipsUsed[[#This Row],[TipperID]],"/",zHotTipsUsed[[#This Row],[RoundNum]])</f>
        <v>121/1</v>
      </c>
    </row>
    <row r="70" spans="1:6" hidden="1" x14ac:dyDescent="0.35">
      <c r="A70" t="s">
        <v>790</v>
      </c>
      <c r="B70" t="s">
        <v>1210</v>
      </c>
      <c r="C70">
        <v>122</v>
      </c>
      <c r="D70">
        <v>1</v>
      </c>
      <c r="E70">
        <v>0</v>
      </c>
      <c r="F70" t="str">
        <f>_xlfn.CONCAT(zHotTipsUsed[[#This Row],[TipperID]],"/",zHotTipsUsed[[#This Row],[RoundNum]])</f>
        <v>122/1</v>
      </c>
    </row>
    <row r="71" spans="1:6" hidden="1" x14ac:dyDescent="0.35">
      <c r="A71" t="s">
        <v>790</v>
      </c>
      <c r="B71" t="s">
        <v>1210</v>
      </c>
      <c r="C71">
        <v>166</v>
      </c>
      <c r="D71">
        <v>1</v>
      </c>
      <c r="E71">
        <v>0</v>
      </c>
      <c r="F71" t="str">
        <f>_xlfn.CONCAT(zHotTipsUsed[[#This Row],[TipperID]],"/",zHotTipsUsed[[#This Row],[RoundNum]])</f>
        <v>166/1</v>
      </c>
    </row>
    <row r="72" spans="1:6" hidden="1" x14ac:dyDescent="0.35">
      <c r="A72" t="s">
        <v>790</v>
      </c>
      <c r="B72" t="s">
        <v>1210</v>
      </c>
      <c r="C72">
        <v>187</v>
      </c>
      <c r="D72">
        <v>1</v>
      </c>
      <c r="E72">
        <v>0</v>
      </c>
      <c r="F72" t="str">
        <f>_xlfn.CONCAT(zHotTipsUsed[[#This Row],[TipperID]],"/",zHotTipsUsed[[#This Row],[RoundNum]])</f>
        <v>187/1</v>
      </c>
    </row>
    <row r="73" spans="1:6" hidden="1" x14ac:dyDescent="0.35">
      <c r="A73" t="s">
        <v>790</v>
      </c>
      <c r="B73" t="s">
        <v>1210</v>
      </c>
      <c r="C73">
        <v>190</v>
      </c>
      <c r="D73">
        <v>1</v>
      </c>
      <c r="E73">
        <v>0</v>
      </c>
      <c r="F73" t="str">
        <f>_xlfn.CONCAT(zHotTipsUsed[[#This Row],[TipperID]],"/",zHotTipsUsed[[#This Row],[RoundNum]])</f>
        <v>190/1</v>
      </c>
    </row>
    <row r="74" spans="1:6" hidden="1" x14ac:dyDescent="0.35">
      <c r="A74" t="s">
        <v>790</v>
      </c>
      <c r="B74" t="s">
        <v>1210</v>
      </c>
      <c r="C74">
        <v>191</v>
      </c>
      <c r="D74">
        <v>1</v>
      </c>
      <c r="E74">
        <v>0</v>
      </c>
      <c r="F74" t="str">
        <f>_xlfn.CONCAT(zHotTipsUsed[[#This Row],[TipperID]],"/",zHotTipsUsed[[#This Row],[RoundNum]])</f>
        <v>191/1</v>
      </c>
    </row>
    <row r="75" spans="1:6" hidden="1" x14ac:dyDescent="0.35">
      <c r="A75" t="s">
        <v>790</v>
      </c>
      <c r="B75" t="s">
        <v>1210</v>
      </c>
      <c r="C75">
        <v>228</v>
      </c>
      <c r="D75">
        <v>1</v>
      </c>
      <c r="E75">
        <v>0</v>
      </c>
      <c r="F75" t="str">
        <f>_xlfn.CONCAT(zHotTipsUsed[[#This Row],[TipperID]],"/",zHotTipsUsed[[#This Row],[RoundNum]])</f>
        <v>228/1</v>
      </c>
    </row>
    <row r="76" spans="1:6" hidden="1" x14ac:dyDescent="0.35">
      <c r="A76" t="s">
        <v>790</v>
      </c>
      <c r="B76" t="s">
        <v>1210</v>
      </c>
      <c r="C76">
        <v>271</v>
      </c>
      <c r="D76">
        <v>1</v>
      </c>
      <c r="E76">
        <v>0</v>
      </c>
      <c r="F76" t="str">
        <f>_xlfn.CONCAT(zHotTipsUsed[[#This Row],[TipperID]],"/",zHotTipsUsed[[#This Row],[RoundNum]])</f>
        <v>271/1</v>
      </c>
    </row>
    <row r="77" spans="1:6" hidden="1" x14ac:dyDescent="0.35">
      <c r="A77" t="s">
        <v>790</v>
      </c>
      <c r="B77" t="s">
        <v>1210</v>
      </c>
      <c r="C77">
        <v>318</v>
      </c>
      <c r="D77">
        <v>1</v>
      </c>
      <c r="E77">
        <v>0</v>
      </c>
      <c r="F77" t="str">
        <f>_xlfn.CONCAT(zHotTipsUsed[[#This Row],[TipperID]],"/",zHotTipsUsed[[#This Row],[RoundNum]])</f>
        <v>318/1</v>
      </c>
    </row>
    <row r="78" spans="1:6" hidden="1" x14ac:dyDescent="0.35">
      <c r="A78" t="s">
        <v>790</v>
      </c>
      <c r="B78" t="s">
        <v>1210</v>
      </c>
      <c r="C78">
        <v>319</v>
      </c>
      <c r="D78">
        <v>1</v>
      </c>
      <c r="E78">
        <v>0</v>
      </c>
      <c r="F78" t="str">
        <f>_xlfn.CONCAT(zHotTipsUsed[[#This Row],[TipperID]],"/",zHotTipsUsed[[#This Row],[RoundNum]])</f>
        <v>319/1</v>
      </c>
    </row>
    <row r="79" spans="1:6" hidden="1" x14ac:dyDescent="0.35">
      <c r="A79" t="s">
        <v>790</v>
      </c>
      <c r="B79" t="s">
        <v>1210</v>
      </c>
      <c r="C79">
        <v>320</v>
      </c>
      <c r="D79">
        <v>1</v>
      </c>
      <c r="E79">
        <v>0</v>
      </c>
      <c r="F79" t="str">
        <f>_xlfn.CONCAT(zHotTipsUsed[[#This Row],[TipperID]],"/",zHotTipsUsed[[#This Row],[RoundNum]])</f>
        <v>320/1</v>
      </c>
    </row>
    <row r="80" spans="1:6" hidden="1" x14ac:dyDescent="0.35">
      <c r="A80" t="s">
        <v>790</v>
      </c>
      <c r="B80" t="s">
        <v>1210</v>
      </c>
      <c r="C80">
        <v>180</v>
      </c>
      <c r="D80">
        <v>1</v>
      </c>
      <c r="E80">
        <v>0</v>
      </c>
      <c r="F80" t="str">
        <f>_xlfn.CONCAT(zHotTipsUsed[[#This Row],[TipperID]],"/",zHotTipsUsed[[#This Row],[RoundNum]])</f>
        <v>180/1</v>
      </c>
    </row>
    <row r="81" spans="1:6" hidden="1" x14ac:dyDescent="0.35">
      <c r="A81" t="s">
        <v>790</v>
      </c>
      <c r="B81" t="s">
        <v>1210</v>
      </c>
      <c r="C81">
        <v>132</v>
      </c>
      <c r="D81">
        <v>1</v>
      </c>
      <c r="E81">
        <v>0</v>
      </c>
      <c r="F81" t="str">
        <f>_xlfn.CONCAT(zHotTipsUsed[[#This Row],[TipperID]],"/",zHotTipsUsed[[#This Row],[RoundNum]])</f>
        <v>132/1</v>
      </c>
    </row>
    <row r="82" spans="1:6" hidden="1" x14ac:dyDescent="0.35">
      <c r="A82" t="s">
        <v>790</v>
      </c>
      <c r="B82" t="s">
        <v>1210</v>
      </c>
      <c r="C82">
        <v>133</v>
      </c>
      <c r="D82">
        <v>1</v>
      </c>
      <c r="E82">
        <v>0</v>
      </c>
      <c r="F82" t="str">
        <f>_xlfn.CONCAT(zHotTipsUsed[[#This Row],[TipperID]],"/",zHotTipsUsed[[#This Row],[RoundNum]])</f>
        <v>133/1</v>
      </c>
    </row>
    <row r="83" spans="1:6" hidden="1" x14ac:dyDescent="0.35">
      <c r="A83" t="s">
        <v>790</v>
      </c>
      <c r="B83" t="s">
        <v>1210</v>
      </c>
      <c r="C83">
        <v>28</v>
      </c>
      <c r="D83">
        <v>1</v>
      </c>
      <c r="E83">
        <v>0</v>
      </c>
      <c r="F83" t="str">
        <f>_xlfn.CONCAT(zHotTipsUsed[[#This Row],[TipperID]],"/",zHotTipsUsed[[#This Row],[RoundNum]])</f>
        <v>28/1</v>
      </c>
    </row>
    <row r="84" spans="1:6" hidden="1" x14ac:dyDescent="0.35">
      <c r="A84" t="s">
        <v>790</v>
      </c>
      <c r="B84" t="s">
        <v>1210</v>
      </c>
      <c r="C84">
        <v>200</v>
      </c>
      <c r="D84">
        <v>1</v>
      </c>
      <c r="E84">
        <v>0</v>
      </c>
      <c r="F84" t="str">
        <f>_xlfn.CONCAT(zHotTipsUsed[[#This Row],[TipperID]],"/",zHotTipsUsed[[#This Row],[RoundNum]])</f>
        <v>200/1</v>
      </c>
    </row>
    <row r="85" spans="1:6" hidden="1" x14ac:dyDescent="0.35">
      <c r="A85" t="s">
        <v>790</v>
      </c>
      <c r="B85" t="s">
        <v>1210</v>
      </c>
      <c r="C85">
        <v>22</v>
      </c>
      <c r="D85">
        <v>1</v>
      </c>
      <c r="E85">
        <v>0</v>
      </c>
      <c r="F85" t="str">
        <f>_xlfn.CONCAT(zHotTipsUsed[[#This Row],[TipperID]],"/",zHotTipsUsed[[#This Row],[RoundNum]])</f>
        <v>22/1</v>
      </c>
    </row>
    <row r="86" spans="1:6" hidden="1" x14ac:dyDescent="0.35">
      <c r="A86" t="s">
        <v>790</v>
      </c>
      <c r="B86" t="s">
        <v>1210</v>
      </c>
      <c r="C86">
        <v>106</v>
      </c>
      <c r="D86">
        <v>1</v>
      </c>
      <c r="E86">
        <v>0</v>
      </c>
      <c r="F86" t="str">
        <f>_xlfn.CONCAT(zHotTipsUsed[[#This Row],[TipperID]],"/",zHotTipsUsed[[#This Row],[RoundNum]])</f>
        <v>106/1</v>
      </c>
    </row>
    <row r="87" spans="1:6" hidden="1" x14ac:dyDescent="0.35">
      <c r="A87" t="s">
        <v>790</v>
      </c>
      <c r="B87" t="s">
        <v>1210</v>
      </c>
      <c r="C87">
        <v>315</v>
      </c>
      <c r="D87">
        <v>1</v>
      </c>
      <c r="E87">
        <v>0</v>
      </c>
      <c r="F87" t="str">
        <f>_xlfn.CONCAT(zHotTipsUsed[[#This Row],[TipperID]],"/",zHotTipsUsed[[#This Row],[RoundNum]])</f>
        <v>315/1</v>
      </c>
    </row>
    <row r="88" spans="1:6" hidden="1" x14ac:dyDescent="0.35">
      <c r="A88" t="s">
        <v>790</v>
      </c>
      <c r="B88" t="s">
        <v>1210</v>
      </c>
      <c r="C88">
        <v>26</v>
      </c>
      <c r="D88">
        <v>1</v>
      </c>
      <c r="E88">
        <v>0</v>
      </c>
      <c r="F88" t="str">
        <f>_xlfn.CONCAT(zHotTipsUsed[[#This Row],[TipperID]],"/",zHotTipsUsed[[#This Row],[RoundNum]])</f>
        <v>26/1</v>
      </c>
    </row>
    <row r="89" spans="1:6" hidden="1" x14ac:dyDescent="0.35">
      <c r="A89" t="s">
        <v>790</v>
      </c>
      <c r="B89" t="s">
        <v>1210</v>
      </c>
      <c r="C89">
        <v>257</v>
      </c>
      <c r="D89">
        <v>1</v>
      </c>
      <c r="E89">
        <v>0</v>
      </c>
      <c r="F89" t="str">
        <f>_xlfn.CONCAT(zHotTipsUsed[[#This Row],[TipperID]],"/",zHotTipsUsed[[#This Row],[RoundNum]])</f>
        <v>257/1</v>
      </c>
    </row>
    <row r="90" spans="1:6" hidden="1" x14ac:dyDescent="0.35">
      <c r="A90" t="s">
        <v>790</v>
      </c>
      <c r="B90" t="s">
        <v>1210</v>
      </c>
      <c r="C90">
        <v>295</v>
      </c>
      <c r="D90">
        <v>1</v>
      </c>
      <c r="E90">
        <v>0</v>
      </c>
      <c r="F90" t="str">
        <f>_xlfn.CONCAT(zHotTipsUsed[[#This Row],[TipperID]],"/",zHotTipsUsed[[#This Row],[RoundNum]])</f>
        <v>295/1</v>
      </c>
    </row>
    <row r="91" spans="1:6" hidden="1" x14ac:dyDescent="0.35">
      <c r="A91" t="s">
        <v>790</v>
      </c>
      <c r="B91" t="s">
        <v>1210</v>
      </c>
      <c r="C91">
        <v>308</v>
      </c>
      <c r="D91">
        <v>1</v>
      </c>
      <c r="E91">
        <v>0</v>
      </c>
      <c r="F91" t="str">
        <f>_xlfn.CONCAT(zHotTipsUsed[[#This Row],[TipperID]],"/",zHotTipsUsed[[#This Row],[RoundNum]])</f>
        <v>308/1</v>
      </c>
    </row>
    <row r="92" spans="1:6" hidden="1" x14ac:dyDescent="0.35">
      <c r="A92" t="s">
        <v>790</v>
      </c>
      <c r="B92" t="s">
        <v>1210</v>
      </c>
      <c r="C92">
        <v>309</v>
      </c>
      <c r="D92">
        <v>1</v>
      </c>
      <c r="E92">
        <v>0</v>
      </c>
      <c r="F92" t="str">
        <f>_xlfn.CONCAT(zHotTipsUsed[[#This Row],[TipperID]],"/",zHotTipsUsed[[#This Row],[RoundNum]])</f>
        <v>309/1</v>
      </c>
    </row>
    <row r="93" spans="1:6" hidden="1" x14ac:dyDescent="0.35">
      <c r="A93" t="s">
        <v>790</v>
      </c>
      <c r="B93" t="s">
        <v>1210</v>
      </c>
      <c r="C93">
        <v>243</v>
      </c>
      <c r="D93">
        <v>1</v>
      </c>
      <c r="E93">
        <v>0</v>
      </c>
      <c r="F93" t="str">
        <f>_xlfn.CONCAT(zHotTipsUsed[[#This Row],[TipperID]],"/",zHotTipsUsed[[#This Row],[RoundNum]])</f>
        <v>243/1</v>
      </c>
    </row>
    <row r="94" spans="1:6" hidden="1" x14ac:dyDescent="0.35">
      <c r="A94" t="s">
        <v>790</v>
      </c>
      <c r="B94" t="s">
        <v>1210</v>
      </c>
      <c r="C94">
        <v>18</v>
      </c>
      <c r="D94">
        <v>1</v>
      </c>
      <c r="E94">
        <v>0</v>
      </c>
      <c r="F94" t="str">
        <f>_xlfn.CONCAT(zHotTipsUsed[[#This Row],[TipperID]],"/",zHotTipsUsed[[#This Row],[RoundNum]])</f>
        <v>18/1</v>
      </c>
    </row>
    <row r="95" spans="1:6" hidden="1" x14ac:dyDescent="0.35">
      <c r="A95" t="s">
        <v>790</v>
      </c>
      <c r="B95" t="s">
        <v>1210</v>
      </c>
      <c r="C95">
        <v>305</v>
      </c>
      <c r="D95">
        <v>1</v>
      </c>
      <c r="E95">
        <v>0</v>
      </c>
      <c r="F95" t="str">
        <f>_xlfn.CONCAT(zHotTipsUsed[[#This Row],[TipperID]],"/",zHotTipsUsed[[#This Row],[RoundNum]])</f>
        <v>305/1</v>
      </c>
    </row>
    <row r="96" spans="1:6" hidden="1" x14ac:dyDescent="0.35">
      <c r="A96" t="s">
        <v>790</v>
      </c>
      <c r="B96" t="s">
        <v>1210</v>
      </c>
      <c r="C96">
        <v>204</v>
      </c>
      <c r="D96">
        <v>1</v>
      </c>
      <c r="E96">
        <v>0</v>
      </c>
      <c r="F96" t="str">
        <f>_xlfn.CONCAT(zHotTipsUsed[[#This Row],[TipperID]],"/",zHotTipsUsed[[#This Row],[RoundNum]])</f>
        <v>204/1</v>
      </c>
    </row>
    <row r="97" spans="1:6" hidden="1" x14ac:dyDescent="0.35">
      <c r="A97" t="s">
        <v>790</v>
      </c>
      <c r="B97" t="s">
        <v>1210</v>
      </c>
      <c r="C97">
        <v>104</v>
      </c>
      <c r="D97">
        <v>1</v>
      </c>
      <c r="E97">
        <v>0</v>
      </c>
      <c r="F97" t="str">
        <f>_xlfn.CONCAT(zHotTipsUsed[[#This Row],[TipperID]],"/",zHotTipsUsed[[#This Row],[RoundNum]])</f>
        <v>104/1</v>
      </c>
    </row>
    <row r="98" spans="1:6" hidden="1" x14ac:dyDescent="0.35">
      <c r="A98" t="s">
        <v>790</v>
      </c>
      <c r="B98" t="s">
        <v>1210</v>
      </c>
      <c r="C98">
        <v>274</v>
      </c>
      <c r="D98">
        <v>1</v>
      </c>
      <c r="E98">
        <v>0</v>
      </c>
      <c r="F98" t="str">
        <f>_xlfn.CONCAT(zHotTipsUsed[[#This Row],[TipperID]],"/",zHotTipsUsed[[#This Row],[RoundNum]])</f>
        <v>274/1</v>
      </c>
    </row>
    <row r="99" spans="1:6" hidden="1" x14ac:dyDescent="0.35">
      <c r="A99" t="s">
        <v>790</v>
      </c>
      <c r="B99" t="s">
        <v>1210</v>
      </c>
      <c r="C99">
        <v>120</v>
      </c>
      <c r="D99">
        <v>1</v>
      </c>
      <c r="E99">
        <v>0</v>
      </c>
      <c r="F99" t="str">
        <f>_xlfn.CONCAT(zHotTipsUsed[[#This Row],[TipperID]],"/",zHotTipsUsed[[#This Row],[RoundNum]])</f>
        <v>120/1</v>
      </c>
    </row>
    <row r="100" spans="1:6" hidden="1" x14ac:dyDescent="0.35">
      <c r="A100" t="s">
        <v>790</v>
      </c>
      <c r="B100" t="s">
        <v>1210</v>
      </c>
      <c r="C100">
        <v>46</v>
      </c>
      <c r="D100">
        <v>1</v>
      </c>
      <c r="E100">
        <v>0</v>
      </c>
      <c r="F100" t="str">
        <f>_xlfn.CONCAT(zHotTipsUsed[[#This Row],[TipperID]],"/",zHotTipsUsed[[#This Row],[RoundNum]])</f>
        <v>46/1</v>
      </c>
    </row>
    <row r="101" spans="1:6" hidden="1" x14ac:dyDescent="0.35">
      <c r="A101" t="s">
        <v>790</v>
      </c>
      <c r="B101" t="s">
        <v>1210</v>
      </c>
      <c r="C101">
        <v>294</v>
      </c>
      <c r="D101">
        <v>1</v>
      </c>
      <c r="E101">
        <v>0</v>
      </c>
      <c r="F101" t="str">
        <f>_xlfn.CONCAT(zHotTipsUsed[[#This Row],[TipperID]],"/",zHotTipsUsed[[#This Row],[RoundNum]])</f>
        <v>294/1</v>
      </c>
    </row>
    <row r="102" spans="1:6" hidden="1" x14ac:dyDescent="0.35">
      <c r="A102" t="s">
        <v>790</v>
      </c>
      <c r="B102" t="s">
        <v>1210</v>
      </c>
      <c r="C102">
        <v>300</v>
      </c>
      <c r="D102">
        <v>1</v>
      </c>
      <c r="E102">
        <v>0</v>
      </c>
      <c r="F102" t="str">
        <f>_xlfn.CONCAT(zHotTipsUsed[[#This Row],[TipperID]],"/",zHotTipsUsed[[#This Row],[RoundNum]])</f>
        <v>300/1</v>
      </c>
    </row>
    <row r="103" spans="1:6" hidden="1" x14ac:dyDescent="0.35">
      <c r="A103" t="s">
        <v>790</v>
      </c>
      <c r="B103" t="s">
        <v>1210</v>
      </c>
      <c r="C103">
        <v>124</v>
      </c>
      <c r="D103">
        <v>1</v>
      </c>
      <c r="E103">
        <v>0</v>
      </c>
      <c r="F103" t="str">
        <f>_xlfn.CONCAT(zHotTipsUsed[[#This Row],[TipperID]],"/",zHotTipsUsed[[#This Row],[RoundNum]])</f>
        <v>124/1</v>
      </c>
    </row>
    <row r="104" spans="1:6" hidden="1" x14ac:dyDescent="0.35">
      <c r="A104" t="s">
        <v>790</v>
      </c>
      <c r="B104" t="s">
        <v>1210</v>
      </c>
      <c r="C104">
        <v>174</v>
      </c>
      <c r="D104">
        <v>1</v>
      </c>
      <c r="E104">
        <v>0</v>
      </c>
      <c r="F104" t="str">
        <f>_xlfn.CONCAT(zHotTipsUsed[[#This Row],[TipperID]],"/",zHotTipsUsed[[#This Row],[RoundNum]])</f>
        <v>174/1</v>
      </c>
    </row>
    <row r="105" spans="1:6" hidden="1" x14ac:dyDescent="0.35">
      <c r="A105" t="s">
        <v>790</v>
      </c>
      <c r="B105" t="s">
        <v>1210</v>
      </c>
      <c r="C105">
        <v>32</v>
      </c>
      <c r="D105">
        <v>1</v>
      </c>
      <c r="E105">
        <v>0</v>
      </c>
      <c r="F105" t="str">
        <f>_xlfn.CONCAT(zHotTipsUsed[[#This Row],[TipperID]],"/",zHotTipsUsed[[#This Row],[RoundNum]])</f>
        <v>32/1</v>
      </c>
    </row>
    <row r="106" spans="1:6" hidden="1" x14ac:dyDescent="0.35">
      <c r="A106" t="s">
        <v>790</v>
      </c>
      <c r="B106" t="s">
        <v>1210</v>
      </c>
      <c r="C106">
        <v>212</v>
      </c>
      <c r="D106">
        <v>1</v>
      </c>
      <c r="E106">
        <v>0</v>
      </c>
      <c r="F106" t="str">
        <f>_xlfn.CONCAT(zHotTipsUsed[[#This Row],[TipperID]],"/",zHotTipsUsed[[#This Row],[RoundNum]])</f>
        <v>212/1</v>
      </c>
    </row>
    <row r="107" spans="1:6" hidden="1" x14ac:dyDescent="0.35">
      <c r="A107" t="s">
        <v>790</v>
      </c>
      <c r="B107" t="s">
        <v>1210</v>
      </c>
      <c r="C107">
        <v>175</v>
      </c>
      <c r="D107">
        <v>1</v>
      </c>
      <c r="E107">
        <v>0</v>
      </c>
      <c r="F107" t="str">
        <f>_xlfn.CONCAT(zHotTipsUsed[[#This Row],[TipperID]],"/",zHotTipsUsed[[#This Row],[RoundNum]])</f>
        <v>175/1</v>
      </c>
    </row>
    <row r="108" spans="1:6" hidden="1" x14ac:dyDescent="0.35">
      <c r="A108" t="s">
        <v>790</v>
      </c>
      <c r="B108" t="s">
        <v>1210</v>
      </c>
      <c r="C108">
        <v>96</v>
      </c>
      <c r="D108">
        <v>1</v>
      </c>
      <c r="E108">
        <v>0</v>
      </c>
      <c r="F108" t="str">
        <f>_xlfn.CONCAT(zHotTipsUsed[[#This Row],[TipperID]],"/",zHotTipsUsed[[#This Row],[RoundNum]])</f>
        <v>96/1</v>
      </c>
    </row>
    <row r="109" spans="1:6" hidden="1" x14ac:dyDescent="0.35">
      <c r="A109" t="s">
        <v>790</v>
      </c>
      <c r="B109" t="s">
        <v>1210</v>
      </c>
      <c r="C109">
        <v>38</v>
      </c>
      <c r="D109">
        <v>1</v>
      </c>
      <c r="E109">
        <v>0</v>
      </c>
      <c r="F109" t="str">
        <f>_xlfn.CONCAT(zHotTipsUsed[[#This Row],[TipperID]],"/",zHotTipsUsed[[#This Row],[RoundNum]])</f>
        <v>38/1</v>
      </c>
    </row>
    <row r="110" spans="1:6" hidden="1" x14ac:dyDescent="0.35">
      <c r="A110" t="s">
        <v>790</v>
      </c>
      <c r="B110" t="s">
        <v>1210</v>
      </c>
      <c r="C110">
        <v>230</v>
      </c>
      <c r="D110">
        <v>1</v>
      </c>
      <c r="E110">
        <v>0</v>
      </c>
      <c r="F110" t="str">
        <f>_xlfn.CONCAT(zHotTipsUsed[[#This Row],[TipperID]],"/",zHotTipsUsed[[#This Row],[RoundNum]])</f>
        <v>230/1</v>
      </c>
    </row>
    <row r="111" spans="1:6" hidden="1" x14ac:dyDescent="0.35">
      <c r="A111" t="s">
        <v>790</v>
      </c>
      <c r="B111" t="s">
        <v>1210</v>
      </c>
      <c r="C111">
        <v>23</v>
      </c>
      <c r="D111">
        <v>1</v>
      </c>
      <c r="E111">
        <v>0</v>
      </c>
      <c r="F111" t="str">
        <f>_xlfn.CONCAT(zHotTipsUsed[[#This Row],[TipperID]],"/",zHotTipsUsed[[#This Row],[RoundNum]])</f>
        <v>23/1</v>
      </c>
    </row>
    <row r="112" spans="1:6" hidden="1" x14ac:dyDescent="0.35">
      <c r="A112" t="s">
        <v>790</v>
      </c>
      <c r="B112" t="s">
        <v>1210</v>
      </c>
      <c r="C112">
        <v>119</v>
      </c>
      <c r="D112">
        <v>1</v>
      </c>
      <c r="E112">
        <v>0</v>
      </c>
      <c r="F112" t="str">
        <f>_xlfn.CONCAT(zHotTipsUsed[[#This Row],[TipperID]],"/",zHotTipsUsed[[#This Row],[RoundNum]])</f>
        <v>119/1</v>
      </c>
    </row>
    <row r="113" spans="1:6" hidden="1" x14ac:dyDescent="0.35">
      <c r="A113" t="s">
        <v>790</v>
      </c>
      <c r="B113" t="s">
        <v>1210</v>
      </c>
      <c r="C113">
        <v>69</v>
      </c>
      <c r="D113">
        <v>1</v>
      </c>
      <c r="E113">
        <v>0</v>
      </c>
      <c r="F113" t="str">
        <f>_xlfn.CONCAT(zHotTipsUsed[[#This Row],[TipperID]],"/",zHotTipsUsed[[#This Row],[RoundNum]])</f>
        <v>69/1</v>
      </c>
    </row>
    <row r="114" spans="1:6" hidden="1" x14ac:dyDescent="0.35">
      <c r="A114" t="s">
        <v>790</v>
      </c>
      <c r="B114" t="s">
        <v>1210</v>
      </c>
      <c r="C114">
        <v>245</v>
      </c>
      <c r="D114">
        <v>1</v>
      </c>
      <c r="E114">
        <v>0</v>
      </c>
      <c r="F114" t="str">
        <f>_xlfn.CONCAT(zHotTipsUsed[[#This Row],[TipperID]],"/",zHotTipsUsed[[#This Row],[RoundNum]])</f>
        <v>245/1</v>
      </c>
    </row>
    <row r="115" spans="1:6" hidden="1" x14ac:dyDescent="0.35">
      <c r="A115" t="s">
        <v>790</v>
      </c>
      <c r="B115" t="s">
        <v>1210</v>
      </c>
      <c r="C115">
        <v>188</v>
      </c>
      <c r="D115">
        <v>1</v>
      </c>
      <c r="E115">
        <v>0</v>
      </c>
      <c r="F115" t="str">
        <f>_xlfn.CONCAT(zHotTipsUsed[[#This Row],[TipperID]],"/",zHotTipsUsed[[#This Row],[RoundNum]])</f>
        <v>188/1</v>
      </c>
    </row>
    <row r="116" spans="1:6" hidden="1" x14ac:dyDescent="0.35">
      <c r="A116" t="s">
        <v>790</v>
      </c>
      <c r="B116" t="s">
        <v>1210</v>
      </c>
      <c r="C116">
        <v>160</v>
      </c>
      <c r="D116">
        <v>1</v>
      </c>
      <c r="E116">
        <v>0</v>
      </c>
      <c r="F116" t="str">
        <f>_xlfn.CONCAT(zHotTipsUsed[[#This Row],[TipperID]],"/",zHotTipsUsed[[#This Row],[RoundNum]])</f>
        <v>160/1</v>
      </c>
    </row>
    <row r="117" spans="1:6" hidden="1" x14ac:dyDescent="0.35">
      <c r="A117" t="s">
        <v>790</v>
      </c>
      <c r="B117" t="s">
        <v>1210</v>
      </c>
      <c r="C117">
        <v>13</v>
      </c>
      <c r="D117">
        <v>1</v>
      </c>
      <c r="E117">
        <v>0</v>
      </c>
      <c r="F117" t="str">
        <f>_xlfn.CONCAT(zHotTipsUsed[[#This Row],[TipperID]],"/",zHotTipsUsed[[#This Row],[RoundNum]])</f>
        <v>13/1</v>
      </c>
    </row>
    <row r="118" spans="1:6" hidden="1" x14ac:dyDescent="0.35">
      <c r="A118" t="s">
        <v>790</v>
      </c>
      <c r="B118" t="s">
        <v>1210</v>
      </c>
      <c r="C118">
        <v>21</v>
      </c>
      <c r="D118">
        <v>1</v>
      </c>
      <c r="E118">
        <v>0</v>
      </c>
      <c r="F118" t="str">
        <f>_xlfn.CONCAT(zHotTipsUsed[[#This Row],[TipperID]],"/",zHotTipsUsed[[#This Row],[RoundNum]])</f>
        <v>21/1</v>
      </c>
    </row>
    <row r="119" spans="1:6" hidden="1" x14ac:dyDescent="0.35">
      <c r="A119" t="s">
        <v>790</v>
      </c>
      <c r="B119" t="s">
        <v>1210</v>
      </c>
      <c r="C119">
        <v>307</v>
      </c>
      <c r="D119">
        <v>1</v>
      </c>
      <c r="E119">
        <v>0</v>
      </c>
      <c r="F119" t="str">
        <f>_xlfn.CONCAT(zHotTipsUsed[[#This Row],[TipperID]],"/",zHotTipsUsed[[#This Row],[RoundNum]])</f>
        <v>307/1</v>
      </c>
    </row>
    <row r="120" spans="1:6" hidden="1" x14ac:dyDescent="0.35">
      <c r="A120" t="s">
        <v>790</v>
      </c>
      <c r="B120" t="s">
        <v>1210</v>
      </c>
      <c r="C120">
        <v>144</v>
      </c>
      <c r="D120">
        <v>1</v>
      </c>
      <c r="E120">
        <v>0</v>
      </c>
      <c r="F120" t="str">
        <f>_xlfn.CONCAT(zHotTipsUsed[[#This Row],[TipperID]],"/",zHotTipsUsed[[#This Row],[RoundNum]])</f>
        <v>144/1</v>
      </c>
    </row>
    <row r="121" spans="1:6" hidden="1" x14ac:dyDescent="0.35">
      <c r="A121" t="s">
        <v>790</v>
      </c>
      <c r="B121" t="s">
        <v>1210</v>
      </c>
      <c r="C121">
        <v>60</v>
      </c>
      <c r="D121">
        <v>1</v>
      </c>
      <c r="E121">
        <v>0</v>
      </c>
      <c r="F121" t="str">
        <f>_xlfn.CONCAT(zHotTipsUsed[[#This Row],[TipperID]],"/",zHotTipsUsed[[#This Row],[RoundNum]])</f>
        <v>60/1</v>
      </c>
    </row>
    <row r="122" spans="1:6" hidden="1" x14ac:dyDescent="0.35">
      <c r="A122" t="s">
        <v>790</v>
      </c>
      <c r="B122" t="s">
        <v>1210</v>
      </c>
      <c r="C122">
        <v>169</v>
      </c>
      <c r="D122">
        <v>1</v>
      </c>
      <c r="E122">
        <v>0</v>
      </c>
      <c r="F122" t="str">
        <f>_xlfn.CONCAT(zHotTipsUsed[[#This Row],[TipperID]],"/",zHotTipsUsed[[#This Row],[RoundNum]])</f>
        <v>169/1</v>
      </c>
    </row>
    <row r="123" spans="1:6" hidden="1" x14ac:dyDescent="0.35">
      <c r="A123" t="s">
        <v>790</v>
      </c>
      <c r="B123" t="s">
        <v>1210</v>
      </c>
      <c r="C123">
        <v>72</v>
      </c>
      <c r="D123">
        <v>1</v>
      </c>
      <c r="E123">
        <v>0</v>
      </c>
      <c r="F123" t="str">
        <f>_xlfn.CONCAT(zHotTipsUsed[[#This Row],[TipperID]],"/",zHotTipsUsed[[#This Row],[RoundNum]])</f>
        <v>72/1</v>
      </c>
    </row>
    <row r="124" spans="1:6" hidden="1" x14ac:dyDescent="0.35">
      <c r="A124" t="s">
        <v>790</v>
      </c>
      <c r="B124" t="s">
        <v>1210</v>
      </c>
      <c r="C124">
        <v>283</v>
      </c>
      <c r="D124">
        <v>1</v>
      </c>
      <c r="E124">
        <v>0</v>
      </c>
      <c r="F124" t="str">
        <f>_xlfn.CONCAT(zHotTipsUsed[[#This Row],[TipperID]],"/",zHotTipsUsed[[#This Row],[RoundNum]])</f>
        <v>283/1</v>
      </c>
    </row>
    <row r="125" spans="1:6" hidden="1" x14ac:dyDescent="0.35">
      <c r="A125" t="s">
        <v>790</v>
      </c>
      <c r="B125" t="s">
        <v>1210</v>
      </c>
      <c r="C125">
        <v>62</v>
      </c>
      <c r="D125">
        <v>1</v>
      </c>
      <c r="E125">
        <v>0</v>
      </c>
      <c r="F125" t="str">
        <f>_xlfn.CONCAT(zHotTipsUsed[[#This Row],[TipperID]],"/",zHotTipsUsed[[#This Row],[RoundNum]])</f>
        <v>62/1</v>
      </c>
    </row>
    <row r="126" spans="1:6" hidden="1" x14ac:dyDescent="0.35">
      <c r="A126" t="s">
        <v>790</v>
      </c>
      <c r="B126" t="s">
        <v>1210</v>
      </c>
      <c r="C126">
        <v>278</v>
      </c>
      <c r="D126">
        <v>1</v>
      </c>
      <c r="E126">
        <v>0</v>
      </c>
      <c r="F126" t="str">
        <f>_xlfn.CONCAT(zHotTipsUsed[[#This Row],[TipperID]],"/",zHotTipsUsed[[#This Row],[RoundNum]])</f>
        <v>278/1</v>
      </c>
    </row>
    <row r="127" spans="1:6" hidden="1" x14ac:dyDescent="0.35">
      <c r="A127" t="s">
        <v>790</v>
      </c>
      <c r="B127" t="s">
        <v>1210</v>
      </c>
      <c r="C127">
        <v>67</v>
      </c>
      <c r="D127">
        <v>1</v>
      </c>
      <c r="E127">
        <v>0</v>
      </c>
      <c r="F127" t="str">
        <f>_xlfn.CONCAT(zHotTipsUsed[[#This Row],[TipperID]],"/",zHotTipsUsed[[#This Row],[RoundNum]])</f>
        <v>67/1</v>
      </c>
    </row>
    <row r="128" spans="1:6" hidden="1" x14ac:dyDescent="0.35">
      <c r="A128" t="s">
        <v>790</v>
      </c>
      <c r="B128" t="s">
        <v>1210</v>
      </c>
      <c r="C128">
        <v>165</v>
      </c>
      <c r="D128">
        <v>1</v>
      </c>
      <c r="E128">
        <v>0</v>
      </c>
      <c r="F128" t="str">
        <f>_xlfn.CONCAT(zHotTipsUsed[[#This Row],[TipperID]],"/",zHotTipsUsed[[#This Row],[RoundNum]])</f>
        <v>165/1</v>
      </c>
    </row>
    <row r="129" spans="1:6" hidden="1" x14ac:dyDescent="0.35">
      <c r="A129" t="s">
        <v>790</v>
      </c>
      <c r="B129" t="s">
        <v>1210</v>
      </c>
      <c r="C129">
        <v>27</v>
      </c>
      <c r="D129">
        <v>1</v>
      </c>
      <c r="E129">
        <v>0</v>
      </c>
      <c r="F129" t="str">
        <f>_xlfn.CONCAT(zHotTipsUsed[[#This Row],[TipperID]],"/",zHotTipsUsed[[#This Row],[RoundNum]])</f>
        <v>27/1</v>
      </c>
    </row>
    <row r="130" spans="1:6" hidden="1" x14ac:dyDescent="0.35">
      <c r="A130" t="s">
        <v>790</v>
      </c>
      <c r="B130" t="s">
        <v>1210</v>
      </c>
      <c r="C130">
        <v>36</v>
      </c>
      <c r="D130">
        <v>1</v>
      </c>
      <c r="E130">
        <v>0</v>
      </c>
      <c r="F130" t="str">
        <f>_xlfn.CONCAT(zHotTipsUsed[[#This Row],[TipperID]],"/",zHotTipsUsed[[#This Row],[RoundNum]])</f>
        <v>36/1</v>
      </c>
    </row>
    <row r="131" spans="1:6" hidden="1" x14ac:dyDescent="0.35">
      <c r="A131" t="s">
        <v>790</v>
      </c>
      <c r="B131" t="s">
        <v>1210</v>
      </c>
      <c r="C131">
        <v>77</v>
      </c>
      <c r="D131">
        <v>1</v>
      </c>
      <c r="E131">
        <v>0</v>
      </c>
      <c r="F131" t="str">
        <f>_xlfn.CONCAT(zHotTipsUsed[[#This Row],[TipperID]],"/",zHotTipsUsed[[#This Row],[RoundNum]])</f>
        <v>77/1</v>
      </c>
    </row>
    <row r="132" spans="1:6" hidden="1" x14ac:dyDescent="0.35">
      <c r="A132" t="s">
        <v>790</v>
      </c>
      <c r="B132" t="s">
        <v>1210</v>
      </c>
      <c r="C132">
        <v>199</v>
      </c>
      <c r="D132">
        <v>1</v>
      </c>
      <c r="E132">
        <v>0</v>
      </c>
      <c r="F132" t="str">
        <f>_xlfn.CONCAT(zHotTipsUsed[[#This Row],[TipperID]],"/",zHotTipsUsed[[#This Row],[RoundNum]])</f>
        <v>199/1</v>
      </c>
    </row>
    <row r="133" spans="1:6" hidden="1" x14ac:dyDescent="0.35">
      <c r="A133" t="s">
        <v>790</v>
      </c>
      <c r="B133" t="s">
        <v>1210</v>
      </c>
      <c r="C133">
        <v>115</v>
      </c>
      <c r="D133">
        <v>1</v>
      </c>
      <c r="E133">
        <v>0</v>
      </c>
      <c r="F133" t="str">
        <f>_xlfn.CONCAT(zHotTipsUsed[[#This Row],[TipperID]],"/",zHotTipsUsed[[#This Row],[RoundNum]])</f>
        <v>115/1</v>
      </c>
    </row>
    <row r="134" spans="1:6" hidden="1" x14ac:dyDescent="0.35">
      <c r="A134" t="s">
        <v>790</v>
      </c>
      <c r="B134" t="s">
        <v>1210</v>
      </c>
      <c r="C134">
        <v>81</v>
      </c>
      <c r="D134">
        <v>1</v>
      </c>
      <c r="E134">
        <v>0</v>
      </c>
      <c r="F134" t="str">
        <f>_xlfn.CONCAT(zHotTipsUsed[[#This Row],[TipperID]],"/",zHotTipsUsed[[#This Row],[RoundNum]])</f>
        <v>81/1</v>
      </c>
    </row>
    <row r="135" spans="1:6" hidden="1" x14ac:dyDescent="0.35">
      <c r="A135" t="s">
        <v>790</v>
      </c>
      <c r="B135" t="s">
        <v>1210</v>
      </c>
      <c r="C135">
        <v>7</v>
      </c>
      <c r="D135">
        <v>1</v>
      </c>
      <c r="E135">
        <v>0</v>
      </c>
      <c r="F135" t="str">
        <f>_xlfn.CONCAT(zHotTipsUsed[[#This Row],[TipperID]],"/",zHotTipsUsed[[#This Row],[RoundNum]])</f>
        <v>7/1</v>
      </c>
    </row>
    <row r="136" spans="1:6" hidden="1" x14ac:dyDescent="0.35">
      <c r="A136" t="s">
        <v>790</v>
      </c>
      <c r="B136" t="s">
        <v>1210</v>
      </c>
      <c r="C136">
        <v>100</v>
      </c>
      <c r="D136">
        <v>1</v>
      </c>
      <c r="E136">
        <v>0</v>
      </c>
      <c r="F136" t="str">
        <f>_xlfn.CONCAT(zHotTipsUsed[[#This Row],[TipperID]],"/",zHotTipsUsed[[#This Row],[RoundNum]])</f>
        <v>100/1</v>
      </c>
    </row>
    <row r="137" spans="1:6" hidden="1" x14ac:dyDescent="0.35">
      <c r="A137" t="s">
        <v>790</v>
      </c>
      <c r="B137" t="s">
        <v>1210</v>
      </c>
      <c r="C137">
        <v>236</v>
      </c>
      <c r="D137">
        <v>1</v>
      </c>
      <c r="E137">
        <v>0</v>
      </c>
      <c r="F137" t="str">
        <f>_xlfn.CONCAT(zHotTipsUsed[[#This Row],[TipperID]],"/",zHotTipsUsed[[#This Row],[RoundNum]])</f>
        <v>236/1</v>
      </c>
    </row>
    <row r="138" spans="1:6" hidden="1" x14ac:dyDescent="0.35">
      <c r="A138" t="s">
        <v>790</v>
      </c>
      <c r="B138" t="s">
        <v>1210</v>
      </c>
      <c r="C138">
        <v>302</v>
      </c>
      <c r="D138">
        <v>1</v>
      </c>
      <c r="E138">
        <v>0</v>
      </c>
      <c r="F138" t="str">
        <f>_xlfn.CONCAT(zHotTipsUsed[[#This Row],[TipperID]],"/",zHotTipsUsed[[#This Row],[RoundNum]])</f>
        <v>302/1</v>
      </c>
    </row>
    <row r="139" spans="1:6" hidden="1" x14ac:dyDescent="0.35">
      <c r="A139" t="s">
        <v>790</v>
      </c>
      <c r="B139" t="s">
        <v>1210</v>
      </c>
      <c r="C139">
        <v>113</v>
      </c>
      <c r="D139">
        <v>1</v>
      </c>
      <c r="E139">
        <v>0</v>
      </c>
      <c r="F139" t="str">
        <f>_xlfn.CONCAT(zHotTipsUsed[[#This Row],[TipperID]],"/",zHotTipsUsed[[#This Row],[RoundNum]])</f>
        <v>113/1</v>
      </c>
    </row>
    <row r="140" spans="1:6" hidden="1" x14ac:dyDescent="0.35">
      <c r="A140" t="s">
        <v>790</v>
      </c>
      <c r="B140" t="s">
        <v>1210</v>
      </c>
      <c r="C140">
        <v>98</v>
      </c>
      <c r="D140">
        <v>1</v>
      </c>
      <c r="E140">
        <v>0</v>
      </c>
      <c r="F140" t="str">
        <f>_xlfn.CONCAT(zHotTipsUsed[[#This Row],[TipperID]],"/",zHotTipsUsed[[#This Row],[RoundNum]])</f>
        <v>98/1</v>
      </c>
    </row>
    <row r="141" spans="1:6" hidden="1" x14ac:dyDescent="0.35">
      <c r="A141" t="s">
        <v>790</v>
      </c>
      <c r="B141" t="s">
        <v>1210</v>
      </c>
      <c r="C141">
        <v>37</v>
      </c>
      <c r="D141">
        <v>1</v>
      </c>
      <c r="E141">
        <v>0</v>
      </c>
      <c r="F141" t="str">
        <f>_xlfn.CONCAT(zHotTipsUsed[[#This Row],[TipperID]],"/",zHotTipsUsed[[#This Row],[RoundNum]])</f>
        <v>37/1</v>
      </c>
    </row>
    <row r="142" spans="1:6" hidden="1" x14ac:dyDescent="0.35">
      <c r="A142" t="s">
        <v>790</v>
      </c>
      <c r="B142" t="s">
        <v>1210</v>
      </c>
      <c r="C142">
        <v>153</v>
      </c>
      <c r="D142">
        <v>1</v>
      </c>
      <c r="E142">
        <v>0</v>
      </c>
      <c r="F142" t="str">
        <f>_xlfn.CONCAT(zHotTipsUsed[[#This Row],[TipperID]],"/",zHotTipsUsed[[#This Row],[RoundNum]])</f>
        <v>153/1</v>
      </c>
    </row>
    <row r="143" spans="1:6" hidden="1" x14ac:dyDescent="0.35">
      <c r="A143" t="s">
        <v>790</v>
      </c>
      <c r="B143" t="s">
        <v>1210</v>
      </c>
      <c r="C143">
        <v>154</v>
      </c>
      <c r="D143">
        <v>1</v>
      </c>
      <c r="E143">
        <v>0</v>
      </c>
      <c r="F143" t="str">
        <f>_xlfn.CONCAT(zHotTipsUsed[[#This Row],[TipperID]],"/",zHotTipsUsed[[#This Row],[RoundNum]])</f>
        <v>154/1</v>
      </c>
    </row>
    <row r="144" spans="1:6" hidden="1" x14ac:dyDescent="0.35">
      <c r="A144" t="s">
        <v>790</v>
      </c>
      <c r="B144" t="s">
        <v>1210</v>
      </c>
      <c r="C144">
        <v>63</v>
      </c>
      <c r="D144">
        <v>1</v>
      </c>
      <c r="E144">
        <v>0</v>
      </c>
      <c r="F144" t="str">
        <f>_xlfn.CONCAT(zHotTipsUsed[[#This Row],[TipperID]],"/",zHotTipsUsed[[#This Row],[RoundNum]])</f>
        <v>63/1</v>
      </c>
    </row>
    <row r="145" spans="1:6" hidden="1" x14ac:dyDescent="0.35">
      <c r="A145" t="s">
        <v>790</v>
      </c>
      <c r="B145" t="s">
        <v>1210</v>
      </c>
      <c r="C145">
        <v>109</v>
      </c>
      <c r="D145">
        <v>1</v>
      </c>
      <c r="E145">
        <v>0</v>
      </c>
      <c r="F145" t="str">
        <f>_xlfn.CONCAT(zHotTipsUsed[[#This Row],[TipperID]],"/",zHotTipsUsed[[#This Row],[RoundNum]])</f>
        <v>109/1</v>
      </c>
    </row>
    <row r="146" spans="1:6" hidden="1" x14ac:dyDescent="0.35">
      <c r="A146" t="s">
        <v>790</v>
      </c>
      <c r="B146" t="s">
        <v>1210</v>
      </c>
      <c r="C146">
        <v>93</v>
      </c>
      <c r="D146">
        <v>1</v>
      </c>
      <c r="E146">
        <v>0</v>
      </c>
      <c r="F146" t="str">
        <f>_xlfn.CONCAT(zHotTipsUsed[[#This Row],[TipperID]],"/",zHotTipsUsed[[#This Row],[RoundNum]])</f>
        <v>93/1</v>
      </c>
    </row>
    <row r="147" spans="1:6" hidden="1" x14ac:dyDescent="0.35">
      <c r="A147" t="s">
        <v>790</v>
      </c>
      <c r="B147" t="s">
        <v>1210</v>
      </c>
      <c r="C147">
        <v>238</v>
      </c>
      <c r="D147">
        <v>1</v>
      </c>
      <c r="E147">
        <v>0</v>
      </c>
      <c r="F147" t="str">
        <f>_xlfn.CONCAT(zHotTipsUsed[[#This Row],[TipperID]],"/",zHotTipsUsed[[#This Row],[RoundNum]])</f>
        <v>238/1</v>
      </c>
    </row>
    <row r="148" spans="1:6" hidden="1" x14ac:dyDescent="0.35">
      <c r="A148" t="s">
        <v>790</v>
      </c>
      <c r="B148" t="s">
        <v>1210</v>
      </c>
      <c r="C148">
        <v>149</v>
      </c>
      <c r="D148">
        <v>1</v>
      </c>
      <c r="E148">
        <v>0</v>
      </c>
      <c r="F148" t="str">
        <f>_xlfn.CONCAT(zHotTipsUsed[[#This Row],[TipperID]],"/",zHotTipsUsed[[#This Row],[RoundNum]])</f>
        <v>149/1</v>
      </c>
    </row>
    <row r="149" spans="1:6" hidden="1" x14ac:dyDescent="0.35">
      <c r="A149" t="s">
        <v>790</v>
      </c>
      <c r="B149" t="s">
        <v>1210</v>
      </c>
      <c r="C149">
        <v>78</v>
      </c>
      <c r="D149">
        <v>1</v>
      </c>
      <c r="E149">
        <v>0</v>
      </c>
      <c r="F149" t="str">
        <f>_xlfn.CONCAT(zHotTipsUsed[[#This Row],[TipperID]],"/",zHotTipsUsed[[#This Row],[RoundNum]])</f>
        <v>78/1</v>
      </c>
    </row>
    <row r="150" spans="1:6" hidden="1" x14ac:dyDescent="0.35">
      <c r="A150" t="s">
        <v>790</v>
      </c>
      <c r="B150" t="s">
        <v>1210</v>
      </c>
      <c r="C150">
        <v>296</v>
      </c>
      <c r="D150">
        <v>1</v>
      </c>
      <c r="E150">
        <v>0</v>
      </c>
      <c r="F150" t="str">
        <f>_xlfn.CONCAT(zHotTipsUsed[[#This Row],[TipperID]],"/",zHotTipsUsed[[#This Row],[RoundNum]])</f>
        <v>296/1</v>
      </c>
    </row>
    <row r="151" spans="1:6" hidden="1" x14ac:dyDescent="0.35">
      <c r="A151" t="s">
        <v>790</v>
      </c>
      <c r="B151" t="s">
        <v>1210</v>
      </c>
      <c r="C151">
        <v>272</v>
      </c>
      <c r="D151">
        <v>1</v>
      </c>
      <c r="E151">
        <v>0</v>
      </c>
      <c r="F151" t="str">
        <f>_xlfn.CONCAT(zHotTipsUsed[[#This Row],[TipperID]],"/",zHotTipsUsed[[#This Row],[RoundNum]])</f>
        <v>272/1</v>
      </c>
    </row>
    <row r="152" spans="1:6" hidden="1" x14ac:dyDescent="0.35">
      <c r="A152" t="s">
        <v>790</v>
      </c>
      <c r="B152" t="s">
        <v>1210</v>
      </c>
      <c r="C152">
        <v>167</v>
      </c>
      <c r="D152">
        <v>1</v>
      </c>
      <c r="E152">
        <v>0</v>
      </c>
      <c r="F152" t="str">
        <f>_xlfn.CONCAT(zHotTipsUsed[[#This Row],[TipperID]],"/",zHotTipsUsed[[#This Row],[RoundNum]])</f>
        <v>167/1</v>
      </c>
    </row>
    <row r="153" spans="1:6" hidden="1" x14ac:dyDescent="0.35">
      <c r="A153" t="s">
        <v>790</v>
      </c>
      <c r="B153" t="s">
        <v>1210</v>
      </c>
      <c r="C153">
        <v>140</v>
      </c>
      <c r="D153">
        <v>1</v>
      </c>
      <c r="E153">
        <v>0</v>
      </c>
      <c r="F153" t="str">
        <f>_xlfn.CONCAT(zHotTipsUsed[[#This Row],[TipperID]],"/",zHotTipsUsed[[#This Row],[RoundNum]])</f>
        <v>140/1</v>
      </c>
    </row>
    <row r="154" spans="1:6" hidden="1" x14ac:dyDescent="0.35">
      <c r="A154" t="s">
        <v>790</v>
      </c>
      <c r="B154" t="s">
        <v>1210</v>
      </c>
      <c r="C154">
        <v>297</v>
      </c>
      <c r="D154">
        <v>1</v>
      </c>
      <c r="E154">
        <v>9</v>
      </c>
      <c r="F154" t="str">
        <f>_xlfn.CONCAT(zHotTipsUsed[[#This Row],[TipperID]],"/",zHotTipsUsed[[#This Row],[RoundNum]])</f>
        <v>297/1</v>
      </c>
    </row>
    <row r="155" spans="1:6" hidden="1" x14ac:dyDescent="0.35">
      <c r="A155" t="s">
        <v>790</v>
      </c>
      <c r="B155" t="s">
        <v>1210</v>
      </c>
      <c r="C155">
        <v>293</v>
      </c>
      <c r="D155">
        <v>1</v>
      </c>
      <c r="E155">
        <v>5</v>
      </c>
      <c r="F155" t="str">
        <f>_xlfn.CONCAT(zHotTipsUsed[[#This Row],[TipperID]],"/",zHotTipsUsed[[#This Row],[RoundNum]])</f>
        <v>293/1</v>
      </c>
    </row>
    <row r="156" spans="1:6" hidden="1" x14ac:dyDescent="0.35">
      <c r="A156" t="s">
        <v>790</v>
      </c>
      <c r="B156" t="s">
        <v>1210</v>
      </c>
      <c r="C156">
        <v>39</v>
      </c>
      <c r="D156">
        <v>1</v>
      </c>
      <c r="E156">
        <v>18</v>
      </c>
      <c r="F156" t="str">
        <f>_xlfn.CONCAT(zHotTipsUsed[[#This Row],[TipperID]],"/",zHotTipsUsed[[#This Row],[RoundNum]])</f>
        <v>39/1</v>
      </c>
    </row>
    <row r="157" spans="1:6" hidden="1" x14ac:dyDescent="0.35">
      <c r="A157" t="s">
        <v>790</v>
      </c>
      <c r="B157" t="s">
        <v>1210</v>
      </c>
      <c r="C157">
        <v>215</v>
      </c>
      <c r="D157">
        <v>1</v>
      </c>
      <c r="E157">
        <v>18</v>
      </c>
      <c r="F157" t="str">
        <f>_xlfn.CONCAT(zHotTipsUsed[[#This Row],[TipperID]],"/",zHotTipsUsed[[#This Row],[RoundNum]])</f>
        <v>215/1</v>
      </c>
    </row>
    <row r="158" spans="1:6" hidden="1" x14ac:dyDescent="0.35">
      <c r="A158" t="s">
        <v>790</v>
      </c>
      <c r="B158" t="s">
        <v>1210</v>
      </c>
      <c r="C158">
        <v>291</v>
      </c>
      <c r="D158">
        <v>1</v>
      </c>
      <c r="E158">
        <v>5</v>
      </c>
      <c r="F158" t="str">
        <f>_xlfn.CONCAT(zHotTipsUsed[[#This Row],[TipperID]],"/",zHotTipsUsed[[#This Row],[RoundNum]])</f>
        <v>291/1</v>
      </c>
    </row>
    <row r="159" spans="1:6" hidden="1" x14ac:dyDescent="0.35">
      <c r="A159" t="s">
        <v>790</v>
      </c>
      <c r="B159" t="s">
        <v>1210</v>
      </c>
      <c r="C159">
        <v>108</v>
      </c>
      <c r="D159">
        <v>1</v>
      </c>
      <c r="E159">
        <v>7</v>
      </c>
      <c r="F159" t="str">
        <f>_xlfn.CONCAT(zHotTipsUsed[[#This Row],[TipperID]],"/",zHotTipsUsed[[#This Row],[RoundNum]])</f>
        <v>108/1</v>
      </c>
    </row>
    <row r="160" spans="1:6" hidden="1" x14ac:dyDescent="0.35">
      <c r="A160" t="s">
        <v>790</v>
      </c>
      <c r="B160" t="s">
        <v>1210</v>
      </c>
      <c r="C160">
        <v>45</v>
      </c>
      <c r="D160">
        <v>1</v>
      </c>
      <c r="E160">
        <v>5</v>
      </c>
      <c r="F160" t="str">
        <f>_xlfn.CONCAT(zHotTipsUsed[[#This Row],[TipperID]],"/",zHotTipsUsed[[#This Row],[RoundNum]])</f>
        <v>45/1</v>
      </c>
    </row>
    <row r="161" spans="1:6" hidden="1" x14ac:dyDescent="0.35">
      <c r="A161" t="s">
        <v>790</v>
      </c>
      <c r="B161" t="s">
        <v>1210</v>
      </c>
      <c r="C161">
        <v>205</v>
      </c>
      <c r="D161">
        <v>1</v>
      </c>
      <c r="E161">
        <v>2</v>
      </c>
      <c r="F161" t="str">
        <f>_xlfn.CONCAT(zHotTipsUsed[[#This Row],[TipperID]],"/",zHotTipsUsed[[#This Row],[RoundNum]])</f>
        <v>205/1</v>
      </c>
    </row>
    <row r="162" spans="1:6" hidden="1" x14ac:dyDescent="0.35">
      <c r="A162" t="s">
        <v>790</v>
      </c>
      <c r="B162" t="s">
        <v>1210</v>
      </c>
      <c r="C162">
        <v>211</v>
      </c>
      <c r="D162">
        <v>1</v>
      </c>
      <c r="E162">
        <v>18</v>
      </c>
      <c r="F162" t="str">
        <f>_xlfn.CONCAT(zHotTipsUsed[[#This Row],[TipperID]],"/",zHotTipsUsed[[#This Row],[RoundNum]])</f>
        <v>211/1</v>
      </c>
    </row>
    <row r="163" spans="1:6" hidden="1" x14ac:dyDescent="0.35">
      <c r="A163" t="s">
        <v>790</v>
      </c>
      <c r="B163" t="s">
        <v>1210</v>
      </c>
      <c r="C163">
        <v>246</v>
      </c>
      <c r="D163">
        <v>1</v>
      </c>
      <c r="E163">
        <v>7</v>
      </c>
      <c r="F163" t="str">
        <f>_xlfn.CONCAT(zHotTipsUsed[[#This Row],[TipperID]],"/",zHotTipsUsed[[#This Row],[RoundNum]])</f>
        <v>246/1</v>
      </c>
    </row>
    <row r="164" spans="1:6" hidden="1" x14ac:dyDescent="0.35">
      <c r="A164" t="s">
        <v>790</v>
      </c>
      <c r="B164" t="s">
        <v>1210</v>
      </c>
      <c r="C164">
        <v>9</v>
      </c>
      <c r="D164">
        <v>1</v>
      </c>
      <c r="E164">
        <v>18</v>
      </c>
      <c r="F164" t="str">
        <f>_xlfn.CONCAT(zHotTipsUsed[[#This Row],[TipperID]],"/",zHotTipsUsed[[#This Row],[RoundNum]])</f>
        <v>9/1</v>
      </c>
    </row>
    <row r="165" spans="1:6" hidden="1" x14ac:dyDescent="0.35">
      <c r="A165" t="s">
        <v>790</v>
      </c>
      <c r="B165" t="s">
        <v>1210</v>
      </c>
      <c r="C165">
        <v>239</v>
      </c>
      <c r="D165">
        <v>1</v>
      </c>
      <c r="E165">
        <v>18</v>
      </c>
      <c r="F165" t="str">
        <f>_xlfn.CONCAT(zHotTipsUsed[[#This Row],[TipperID]],"/",zHotTipsUsed[[#This Row],[RoundNum]])</f>
        <v>239/1</v>
      </c>
    </row>
    <row r="166" spans="1:6" hidden="1" x14ac:dyDescent="0.35">
      <c r="A166" t="s">
        <v>790</v>
      </c>
      <c r="B166" t="s">
        <v>1210</v>
      </c>
      <c r="C166">
        <v>103</v>
      </c>
      <c r="D166">
        <v>1</v>
      </c>
      <c r="E166">
        <v>5</v>
      </c>
      <c r="F166" t="str">
        <f>_xlfn.CONCAT(zHotTipsUsed[[#This Row],[TipperID]],"/",zHotTipsUsed[[#This Row],[RoundNum]])</f>
        <v>103/1</v>
      </c>
    </row>
    <row r="167" spans="1:6" hidden="1" x14ac:dyDescent="0.35">
      <c r="A167" t="s">
        <v>790</v>
      </c>
      <c r="B167" t="s">
        <v>1210</v>
      </c>
      <c r="C167">
        <v>256</v>
      </c>
      <c r="D167">
        <v>1</v>
      </c>
      <c r="E167">
        <v>2</v>
      </c>
      <c r="F167" t="str">
        <f>_xlfn.CONCAT(zHotTipsUsed[[#This Row],[TipperID]],"/",zHotTipsUsed[[#This Row],[RoundNum]])</f>
        <v>256/1</v>
      </c>
    </row>
    <row r="168" spans="1:6" hidden="1" x14ac:dyDescent="0.35">
      <c r="A168" t="s">
        <v>790</v>
      </c>
      <c r="B168" t="s">
        <v>1210</v>
      </c>
      <c r="C168">
        <v>66</v>
      </c>
      <c r="D168">
        <v>1</v>
      </c>
      <c r="E168">
        <v>8</v>
      </c>
      <c r="F168" t="str">
        <f>_xlfn.CONCAT(zHotTipsUsed[[#This Row],[TipperID]],"/",zHotTipsUsed[[#This Row],[RoundNum]])</f>
        <v>66/1</v>
      </c>
    </row>
    <row r="169" spans="1:6" hidden="1" x14ac:dyDescent="0.35">
      <c r="A169" t="s">
        <v>790</v>
      </c>
      <c r="B169" t="s">
        <v>1210</v>
      </c>
      <c r="C169">
        <v>97</v>
      </c>
      <c r="D169">
        <v>1</v>
      </c>
      <c r="E169">
        <v>18</v>
      </c>
      <c r="F169" t="str">
        <f>_xlfn.CONCAT(zHotTipsUsed[[#This Row],[TipperID]],"/",zHotTipsUsed[[#This Row],[RoundNum]])</f>
        <v>97/1</v>
      </c>
    </row>
    <row r="170" spans="1:6" hidden="1" x14ac:dyDescent="0.35">
      <c r="A170" t="s">
        <v>790</v>
      </c>
      <c r="B170" t="s">
        <v>1210</v>
      </c>
      <c r="C170">
        <v>141</v>
      </c>
      <c r="D170">
        <v>1</v>
      </c>
      <c r="E170">
        <v>2</v>
      </c>
      <c r="F170" t="str">
        <f>_xlfn.CONCAT(zHotTipsUsed[[#This Row],[TipperID]],"/",zHotTipsUsed[[#This Row],[RoundNum]])</f>
        <v>141/1</v>
      </c>
    </row>
    <row r="171" spans="1:6" hidden="1" x14ac:dyDescent="0.35">
      <c r="A171" t="s">
        <v>790</v>
      </c>
      <c r="B171" t="s">
        <v>1210</v>
      </c>
      <c r="C171">
        <v>123</v>
      </c>
      <c r="D171">
        <v>1</v>
      </c>
      <c r="E171">
        <v>2</v>
      </c>
      <c r="F171" t="str">
        <f>_xlfn.CONCAT(zHotTipsUsed[[#This Row],[TipperID]],"/",zHotTipsUsed[[#This Row],[RoundNum]])</f>
        <v>123/1</v>
      </c>
    </row>
    <row r="172" spans="1:6" hidden="1" x14ac:dyDescent="0.35">
      <c r="A172" t="s">
        <v>790</v>
      </c>
      <c r="B172" t="s">
        <v>1210</v>
      </c>
      <c r="C172">
        <v>136</v>
      </c>
      <c r="D172">
        <v>1</v>
      </c>
      <c r="E172">
        <v>18</v>
      </c>
      <c r="F172" t="str">
        <f>_xlfn.CONCAT(zHotTipsUsed[[#This Row],[TipperID]],"/",zHotTipsUsed[[#This Row],[RoundNum]])</f>
        <v>136/1</v>
      </c>
    </row>
    <row r="173" spans="1:6" hidden="1" x14ac:dyDescent="0.35">
      <c r="A173" t="s">
        <v>790</v>
      </c>
      <c r="B173" t="s">
        <v>1210</v>
      </c>
      <c r="C173">
        <v>58</v>
      </c>
      <c r="D173">
        <v>1</v>
      </c>
      <c r="E173">
        <v>2</v>
      </c>
      <c r="F173" t="str">
        <f>_xlfn.CONCAT(zHotTipsUsed[[#This Row],[TipperID]],"/",zHotTipsUsed[[#This Row],[RoundNum]])</f>
        <v>58/1</v>
      </c>
    </row>
    <row r="174" spans="1:6" hidden="1" x14ac:dyDescent="0.35">
      <c r="A174" t="s">
        <v>790</v>
      </c>
      <c r="B174" t="s">
        <v>1210</v>
      </c>
      <c r="C174">
        <v>316</v>
      </c>
      <c r="D174">
        <v>1</v>
      </c>
      <c r="E174">
        <v>18</v>
      </c>
      <c r="F174" t="str">
        <f>_xlfn.CONCAT(zHotTipsUsed[[#This Row],[TipperID]],"/",zHotTipsUsed[[#This Row],[RoundNum]])</f>
        <v>316/1</v>
      </c>
    </row>
    <row r="175" spans="1:6" hidden="1" x14ac:dyDescent="0.35">
      <c r="A175" t="s">
        <v>790</v>
      </c>
      <c r="B175" t="s">
        <v>1210</v>
      </c>
      <c r="C175">
        <v>312</v>
      </c>
      <c r="D175">
        <v>1</v>
      </c>
      <c r="E175">
        <v>2</v>
      </c>
      <c r="F175" t="str">
        <f>_xlfn.CONCAT(zHotTipsUsed[[#This Row],[TipperID]],"/",zHotTipsUsed[[#This Row],[RoundNum]])</f>
        <v>312/1</v>
      </c>
    </row>
    <row r="176" spans="1:6" hidden="1" x14ac:dyDescent="0.35">
      <c r="A176" t="s">
        <v>790</v>
      </c>
      <c r="B176" t="s">
        <v>1210</v>
      </c>
      <c r="C176">
        <v>52</v>
      </c>
      <c r="D176">
        <v>1</v>
      </c>
      <c r="E176">
        <v>18</v>
      </c>
      <c r="F176" t="str">
        <f>_xlfn.CONCAT(zHotTipsUsed[[#This Row],[TipperID]],"/",zHotTipsUsed[[#This Row],[RoundNum]])</f>
        <v>52/1</v>
      </c>
    </row>
    <row r="177" spans="1:6" hidden="1" x14ac:dyDescent="0.35">
      <c r="A177" t="s">
        <v>790</v>
      </c>
      <c r="B177" t="s">
        <v>1210</v>
      </c>
      <c r="C177">
        <v>292</v>
      </c>
      <c r="D177">
        <v>1</v>
      </c>
      <c r="E177">
        <v>2</v>
      </c>
      <c r="F177" t="str">
        <f>_xlfn.CONCAT(zHotTipsUsed[[#This Row],[TipperID]],"/",zHotTipsUsed[[#This Row],[RoundNum]])</f>
        <v>292/1</v>
      </c>
    </row>
    <row r="178" spans="1:6" hidden="1" x14ac:dyDescent="0.35">
      <c r="A178" t="s">
        <v>790</v>
      </c>
      <c r="B178" t="s">
        <v>1210</v>
      </c>
      <c r="C178">
        <v>299</v>
      </c>
      <c r="D178">
        <v>1</v>
      </c>
      <c r="E178">
        <v>18</v>
      </c>
      <c r="F178" t="str">
        <f>_xlfn.CONCAT(zHotTipsUsed[[#This Row],[TipperID]],"/",zHotTipsUsed[[#This Row],[RoundNum]])</f>
        <v>299/1</v>
      </c>
    </row>
    <row r="179" spans="1:6" hidden="1" x14ac:dyDescent="0.35">
      <c r="A179" t="s">
        <v>790</v>
      </c>
      <c r="B179" t="s">
        <v>1210</v>
      </c>
      <c r="C179">
        <v>150</v>
      </c>
      <c r="D179">
        <v>1</v>
      </c>
      <c r="E179">
        <v>5</v>
      </c>
      <c r="F179" t="str">
        <f>_xlfn.CONCAT(zHotTipsUsed[[#This Row],[TipperID]],"/",zHotTipsUsed[[#This Row],[RoundNum]])</f>
        <v>150/1</v>
      </c>
    </row>
    <row r="180" spans="1:6" hidden="1" x14ac:dyDescent="0.35">
      <c r="A180" t="s">
        <v>790</v>
      </c>
      <c r="B180" t="s">
        <v>1210</v>
      </c>
      <c r="C180">
        <v>59</v>
      </c>
      <c r="D180">
        <v>1</v>
      </c>
      <c r="E180">
        <v>9</v>
      </c>
      <c r="F180" t="str">
        <f>_xlfn.CONCAT(zHotTipsUsed[[#This Row],[TipperID]],"/",zHotTipsUsed[[#This Row],[RoundNum]])</f>
        <v>59/1</v>
      </c>
    </row>
    <row r="181" spans="1:6" hidden="1" x14ac:dyDescent="0.35">
      <c r="A181" t="s">
        <v>790</v>
      </c>
      <c r="B181" t="s">
        <v>1210</v>
      </c>
      <c r="C181">
        <v>105</v>
      </c>
      <c r="D181">
        <v>1</v>
      </c>
      <c r="E181">
        <v>18</v>
      </c>
      <c r="F181" t="str">
        <f>_xlfn.CONCAT(zHotTipsUsed[[#This Row],[TipperID]],"/",zHotTipsUsed[[#This Row],[RoundNum]])</f>
        <v>105/1</v>
      </c>
    </row>
    <row r="182" spans="1:6" hidden="1" x14ac:dyDescent="0.35">
      <c r="A182" t="s">
        <v>790</v>
      </c>
      <c r="B182" t="s">
        <v>1210</v>
      </c>
      <c r="C182">
        <v>40</v>
      </c>
      <c r="D182">
        <v>1</v>
      </c>
      <c r="E182">
        <v>8</v>
      </c>
      <c r="F182" t="str">
        <f>_xlfn.CONCAT(zHotTipsUsed[[#This Row],[TipperID]],"/",zHotTipsUsed[[#This Row],[RoundNum]])</f>
        <v>40/1</v>
      </c>
    </row>
    <row r="183" spans="1:6" hidden="1" x14ac:dyDescent="0.35">
      <c r="A183" t="s">
        <v>790</v>
      </c>
      <c r="B183" t="s">
        <v>1210</v>
      </c>
      <c r="C183">
        <v>227</v>
      </c>
      <c r="D183">
        <v>1</v>
      </c>
      <c r="E183">
        <v>2</v>
      </c>
      <c r="F183" t="str">
        <f>_xlfn.CONCAT(zHotTipsUsed[[#This Row],[TipperID]],"/",zHotTipsUsed[[#This Row],[RoundNum]])</f>
        <v>227/1</v>
      </c>
    </row>
    <row r="184" spans="1:6" hidden="1" x14ac:dyDescent="0.35">
      <c r="A184" t="s">
        <v>790</v>
      </c>
      <c r="B184" t="s">
        <v>1210</v>
      </c>
      <c r="C184">
        <v>99</v>
      </c>
      <c r="D184">
        <v>1</v>
      </c>
      <c r="E184">
        <v>9</v>
      </c>
      <c r="F184" t="str">
        <f>_xlfn.CONCAT(zHotTipsUsed[[#This Row],[TipperID]],"/",zHotTipsUsed[[#This Row],[RoundNum]])</f>
        <v>99/1</v>
      </c>
    </row>
    <row r="185" spans="1:6" hidden="1" x14ac:dyDescent="0.35">
      <c r="A185" t="s">
        <v>790</v>
      </c>
      <c r="B185" t="s">
        <v>1210</v>
      </c>
      <c r="C185">
        <v>49</v>
      </c>
      <c r="D185">
        <v>1</v>
      </c>
      <c r="E185">
        <v>2</v>
      </c>
      <c r="F185" t="str">
        <f>_xlfn.CONCAT(zHotTipsUsed[[#This Row],[TipperID]],"/",zHotTipsUsed[[#This Row],[RoundNum]])</f>
        <v>49/1</v>
      </c>
    </row>
    <row r="186" spans="1:6" hidden="1" x14ac:dyDescent="0.35">
      <c r="A186" t="s">
        <v>790</v>
      </c>
      <c r="B186" t="s">
        <v>1210</v>
      </c>
      <c r="C186">
        <v>48</v>
      </c>
      <c r="D186">
        <v>1</v>
      </c>
      <c r="E186">
        <v>7</v>
      </c>
      <c r="F186" t="str">
        <f>_xlfn.CONCAT(zHotTipsUsed[[#This Row],[TipperID]],"/",zHotTipsUsed[[#This Row],[RoundNum]])</f>
        <v>48/1</v>
      </c>
    </row>
    <row r="187" spans="1:6" hidden="1" x14ac:dyDescent="0.35">
      <c r="A187" t="s">
        <v>790</v>
      </c>
      <c r="B187" t="s">
        <v>1210</v>
      </c>
      <c r="C187">
        <v>276</v>
      </c>
      <c r="D187">
        <v>1</v>
      </c>
      <c r="E187">
        <v>18</v>
      </c>
      <c r="F187" t="str">
        <f>_xlfn.CONCAT(zHotTipsUsed[[#This Row],[TipperID]],"/",zHotTipsUsed[[#This Row],[RoundNum]])</f>
        <v>276/1</v>
      </c>
    </row>
    <row r="188" spans="1:6" hidden="1" x14ac:dyDescent="0.35">
      <c r="A188" t="s">
        <v>790</v>
      </c>
      <c r="B188" t="s">
        <v>1210</v>
      </c>
      <c r="C188">
        <v>313</v>
      </c>
      <c r="D188">
        <v>1</v>
      </c>
      <c r="E188">
        <v>2</v>
      </c>
      <c r="F188" t="str">
        <f>_xlfn.CONCAT(zHotTipsUsed[[#This Row],[TipperID]],"/",zHotTipsUsed[[#This Row],[RoundNum]])</f>
        <v>313/1</v>
      </c>
    </row>
    <row r="189" spans="1:6" hidden="1" x14ac:dyDescent="0.35">
      <c r="A189" t="s">
        <v>790</v>
      </c>
      <c r="B189" t="s">
        <v>1210</v>
      </c>
      <c r="C189">
        <v>202</v>
      </c>
      <c r="D189">
        <v>1</v>
      </c>
      <c r="E189">
        <v>2</v>
      </c>
      <c r="F189" t="str">
        <f>_xlfn.CONCAT(zHotTipsUsed[[#This Row],[TipperID]],"/",zHotTipsUsed[[#This Row],[RoundNum]])</f>
        <v>202/1</v>
      </c>
    </row>
    <row r="190" spans="1:6" hidden="1" x14ac:dyDescent="0.35">
      <c r="A190" t="s">
        <v>790</v>
      </c>
      <c r="B190" t="s">
        <v>1210</v>
      </c>
      <c r="C190">
        <v>287</v>
      </c>
      <c r="D190">
        <v>1</v>
      </c>
      <c r="E190">
        <v>18</v>
      </c>
      <c r="F190" t="str">
        <f>_xlfn.CONCAT(zHotTipsUsed[[#This Row],[TipperID]],"/",zHotTipsUsed[[#This Row],[RoundNum]])</f>
        <v>287/1</v>
      </c>
    </row>
    <row r="191" spans="1:6" hidden="1" x14ac:dyDescent="0.35">
      <c r="A191" t="s">
        <v>790</v>
      </c>
      <c r="B191" t="s">
        <v>1210</v>
      </c>
      <c r="C191">
        <v>192</v>
      </c>
      <c r="D191">
        <v>1</v>
      </c>
      <c r="E191">
        <v>2</v>
      </c>
      <c r="F191" t="str">
        <f>_xlfn.CONCAT(zHotTipsUsed[[#This Row],[TipperID]],"/",zHotTipsUsed[[#This Row],[RoundNum]])</f>
        <v>192/1</v>
      </c>
    </row>
    <row r="192" spans="1:6" hidden="1" x14ac:dyDescent="0.35">
      <c r="A192" t="s">
        <v>790</v>
      </c>
      <c r="B192" t="s">
        <v>1210</v>
      </c>
      <c r="C192">
        <v>202</v>
      </c>
      <c r="D192">
        <v>0</v>
      </c>
      <c r="E192">
        <v>17</v>
      </c>
      <c r="F192" t="str">
        <f>_xlfn.CONCAT(zHotTipsUsed[[#This Row],[TipperID]],"/",zHotTipsUsed[[#This Row],[RoundNum]])</f>
        <v>202/0</v>
      </c>
    </row>
    <row r="193" spans="1:6" hidden="1" x14ac:dyDescent="0.35">
      <c r="A193" t="s">
        <v>790</v>
      </c>
      <c r="B193" t="s">
        <v>1210</v>
      </c>
      <c r="C193">
        <v>150</v>
      </c>
      <c r="D193">
        <v>0</v>
      </c>
      <c r="E193">
        <v>8</v>
      </c>
      <c r="F193" t="str">
        <f>_xlfn.CONCAT(zHotTipsUsed[[#This Row],[TipperID]],"/",zHotTipsUsed[[#This Row],[RoundNum]])</f>
        <v>150/0</v>
      </c>
    </row>
    <row r="194" spans="1:6" hidden="1" x14ac:dyDescent="0.35">
      <c r="A194" t="s">
        <v>790</v>
      </c>
      <c r="B194" t="s">
        <v>1210</v>
      </c>
      <c r="C194">
        <v>9</v>
      </c>
      <c r="D194">
        <v>0</v>
      </c>
      <c r="E194">
        <v>17</v>
      </c>
      <c r="F194" t="str">
        <f>_xlfn.CONCAT(zHotTipsUsed[[#This Row],[TipperID]],"/",zHotTipsUsed[[#This Row],[RoundNum]])</f>
        <v>9/0</v>
      </c>
    </row>
    <row r="195" spans="1:6" hidden="1" x14ac:dyDescent="0.35">
      <c r="A195" t="s">
        <v>790</v>
      </c>
      <c r="B195" t="s">
        <v>1210</v>
      </c>
      <c r="C195">
        <v>123</v>
      </c>
      <c r="D195">
        <v>0</v>
      </c>
      <c r="E195">
        <v>17</v>
      </c>
      <c r="F195" t="str">
        <f>_xlfn.CONCAT(zHotTipsUsed[[#This Row],[TipperID]],"/",zHotTipsUsed[[#This Row],[RoundNum]])</f>
        <v>123/0</v>
      </c>
    </row>
    <row r="196" spans="1:6" hidden="1" x14ac:dyDescent="0.35">
      <c r="A196" t="s">
        <v>790</v>
      </c>
      <c r="B196" t="s">
        <v>1210</v>
      </c>
      <c r="C196">
        <v>194</v>
      </c>
      <c r="D196">
        <v>0</v>
      </c>
      <c r="E196">
        <v>8</v>
      </c>
      <c r="F196" t="str">
        <f>_xlfn.CONCAT(zHotTipsUsed[[#This Row],[TipperID]],"/",zHotTipsUsed[[#This Row],[RoundNum]])</f>
        <v>194/0</v>
      </c>
    </row>
    <row r="197" spans="1:6" hidden="1" x14ac:dyDescent="0.35">
      <c r="A197" t="s">
        <v>790</v>
      </c>
      <c r="B197" t="s">
        <v>1210</v>
      </c>
      <c r="C197">
        <v>26</v>
      </c>
      <c r="D197">
        <v>0</v>
      </c>
      <c r="E197">
        <v>8</v>
      </c>
      <c r="F197" t="str">
        <f>_xlfn.CONCAT(zHotTipsUsed[[#This Row],[TipperID]],"/",zHotTipsUsed[[#This Row],[RoundNum]])</f>
        <v>26/0</v>
      </c>
    </row>
    <row r="198" spans="1:6" hidden="1" x14ac:dyDescent="0.35">
      <c r="A198" t="s">
        <v>790</v>
      </c>
      <c r="B198" t="s">
        <v>1210</v>
      </c>
      <c r="C198">
        <v>295</v>
      </c>
      <c r="D198">
        <v>0</v>
      </c>
      <c r="E198">
        <v>17</v>
      </c>
      <c r="F198" t="str">
        <f>_xlfn.CONCAT(zHotTipsUsed[[#This Row],[TipperID]],"/",zHotTipsUsed[[#This Row],[RoundNum]])</f>
        <v>295/0</v>
      </c>
    </row>
    <row r="199" spans="1:6" hidden="1" x14ac:dyDescent="0.35">
      <c r="A199" t="s">
        <v>790</v>
      </c>
      <c r="B199" t="s">
        <v>1210</v>
      </c>
      <c r="C199">
        <v>103</v>
      </c>
      <c r="D199">
        <v>0</v>
      </c>
      <c r="E199">
        <v>6</v>
      </c>
      <c r="F199" t="str">
        <f>_xlfn.CONCAT(zHotTipsUsed[[#This Row],[TipperID]],"/",zHotTipsUsed[[#This Row],[RoundNum]])</f>
        <v>103/0</v>
      </c>
    </row>
    <row r="200" spans="1:6" hidden="1" x14ac:dyDescent="0.35">
      <c r="A200" t="s">
        <v>790</v>
      </c>
      <c r="B200" t="s">
        <v>1210</v>
      </c>
      <c r="C200">
        <v>108</v>
      </c>
      <c r="D200">
        <v>0</v>
      </c>
      <c r="E200">
        <v>17</v>
      </c>
      <c r="F200" t="str">
        <f>_xlfn.CONCAT(zHotTipsUsed[[#This Row],[TipperID]],"/",zHotTipsUsed[[#This Row],[RoundNum]])</f>
        <v>108/0</v>
      </c>
    </row>
    <row r="201" spans="1:6" hidden="1" x14ac:dyDescent="0.35">
      <c r="A201" t="s">
        <v>790</v>
      </c>
      <c r="B201" t="s">
        <v>1210</v>
      </c>
      <c r="C201">
        <v>52</v>
      </c>
      <c r="D201">
        <v>0</v>
      </c>
      <c r="E201">
        <v>17</v>
      </c>
      <c r="F201" t="str">
        <f>_xlfn.CONCAT(zHotTipsUsed[[#This Row],[TipperID]],"/",zHotTipsUsed[[#This Row],[RoundNum]])</f>
        <v>52/0</v>
      </c>
    </row>
    <row r="202" spans="1:6" hidden="1" x14ac:dyDescent="0.35">
      <c r="A202" t="s">
        <v>790</v>
      </c>
      <c r="B202" t="s">
        <v>1210</v>
      </c>
      <c r="C202">
        <v>291</v>
      </c>
      <c r="D202">
        <v>0</v>
      </c>
      <c r="E202">
        <v>8</v>
      </c>
      <c r="F202" t="str">
        <f>_xlfn.CONCAT(zHotTipsUsed[[#This Row],[TipperID]],"/",zHotTipsUsed[[#This Row],[RoundNum]])</f>
        <v>291/0</v>
      </c>
    </row>
    <row r="203" spans="1:6" hidden="1" x14ac:dyDescent="0.35">
      <c r="A203" t="s">
        <v>790</v>
      </c>
      <c r="B203" t="s">
        <v>1210</v>
      </c>
      <c r="C203">
        <v>45</v>
      </c>
      <c r="D203">
        <v>0</v>
      </c>
      <c r="E203">
        <v>9</v>
      </c>
      <c r="F203" t="str">
        <f>_xlfn.CONCAT(zHotTipsUsed[[#This Row],[TipperID]],"/",zHotTipsUsed[[#This Row],[RoundNum]])</f>
        <v>45/0</v>
      </c>
    </row>
    <row r="204" spans="1:6" hidden="1" x14ac:dyDescent="0.35">
      <c r="A204" t="s">
        <v>790</v>
      </c>
      <c r="B204" t="s">
        <v>1210</v>
      </c>
      <c r="C204">
        <v>287</v>
      </c>
      <c r="D204">
        <v>0</v>
      </c>
      <c r="E204">
        <v>17</v>
      </c>
      <c r="F204" t="str">
        <f>_xlfn.CONCAT(zHotTipsUsed[[#This Row],[TipperID]],"/",zHotTipsUsed[[#This Row],[RoundNum]])</f>
        <v>287/0</v>
      </c>
    </row>
    <row r="205" spans="1:6" hidden="1" x14ac:dyDescent="0.35">
      <c r="A205" t="s">
        <v>790</v>
      </c>
      <c r="B205" t="s">
        <v>1210</v>
      </c>
      <c r="C205">
        <v>49</v>
      </c>
      <c r="D205">
        <v>0</v>
      </c>
      <c r="E205">
        <v>17</v>
      </c>
      <c r="F205" t="str">
        <f>_xlfn.CONCAT(zHotTipsUsed[[#This Row],[TipperID]],"/",zHotTipsUsed[[#This Row],[RoundNum]])</f>
        <v>49/0</v>
      </c>
    </row>
    <row r="206" spans="1:6" hidden="1" x14ac:dyDescent="0.35">
      <c r="A206" t="s">
        <v>790</v>
      </c>
      <c r="B206" t="s">
        <v>1210</v>
      </c>
      <c r="C206">
        <v>292</v>
      </c>
      <c r="D206">
        <v>0</v>
      </c>
      <c r="E206">
        <v>17</v>
      </c>
      <c r="F206" t="str">
        <f>_xlfn.CONCAT(zHotTipsUsed[[#This Row],[TipperID]],"/",zHotTipsUsed[[#This Row],[RoundNum]])</f>
        <v>292/0</v>
      </c>
    </row>
    <row r="207" spans="1:6" hidden="1" x14ac:dyDescent="0.35">
      <c r="A207" t="s">
        <v>790</v>
      </c>
      <c r="B207" t="s">
        <v>1210</v>
      </c>
      <c r="C207">
        <v>268</v>
      </c>
      <c r="D207">
        <v>0</v>
      </c>
      <c r="E207">
        <v>8</v>
      </c>
      <c r="F207" t="str">
        <f>_xlfn.CONCAT(zHotTipsUsed[[#This Row],[TipperID]],"/",zHotTipsUsed[[#This Row],[RoundNum]])</f>
        <v>268/0</v>
      </c>
    </row>
    <row r="208" spans="1:6" hidden="1" x14ac:dyDescent="0.35">
      <c r="A208" t="s">
        <v>790</v>
      </c>
      <c r="B208" t="s">
        <v>1210</v>
      </c>
      <c r="C208">
        <v>263</v>
      </c>
      <c r="D208">
        <v>0</v>
      </c>
      <c r="E208">
        <v>8</v>
      </c>
      <c r="F208" t="str">
        <f>_xlfn.CONCAT(zHotTipsUsed[[#This Row],[TipperID]],"/",zHotTipsUsed[[#This Row],[RoundNum]])</f>
        <v>263/0</v>
      </c>
    </row>
    <row r="209" spans="1:6" hidden="1" x14ac:dyDescent="0.35">
      <c r="A209" t="s">
        <v>790</v>
      </c>
      <c r="B209" t="s">
        <v>1210</v>
      </c>
      <c r="C209">
        <v>247</v>
      </c>
      <c r="D209">
        <v>0</v>
      </c>
      <c r="E209">
        <v>8</v>
      </c>
      <c r="F209" t="str">
        <f>_xlfn.CONCAT(zHotTipsUsed[[#This Row],[TipperID]],"/",zHotTipsUsed[[#This Row],[RoundNum]])</f>
        <v>247/0</v>
      </c>
    </row>
    <row r="210" spans="1:6" hidden="1" x14ac:dyDescent="0.35">
      <c r="A210" t="s">
        <v>790</v>
      </c>
      <c r="B210" t="s">
        <v>1210</v>
      </c>
      <c r="C210">
        <v>276</v>
      </c>
      <c r="D210">
        <v>0</v>
      </c>
      <c r="E210">
        <v>8</v>
      </c>
      <c r="F210" t="str">
        <f>_xlfn.CONCAT(zHotTipsUsed[[#This Row],[TipperID]],"/",zHotTipsUsed[[#This Row],[RoundNum]])</f>
        <v>276/0</v>
      </c>
    </row>
    <row r="211" spans="1:6" hidden="1" x14ac:dyDescent="0.35">
      <c r="A211" t="s">
        <v>790</v>
      </c>
      <c r="B211" t="s">
        <v>1210</v>
      </c>
      <c r="C211">
        <v>303</v>
      </c>
      <c r="D211">
        <v>0</v>
      </c>
      <c r="E211">
        <v>8</v>
      </c>
      <c r="F211" t="str">
        <f>_xlfn.CONCAT(zHotTipsUsed[[#This Row],[TipperID]],"/",zHotTipsUsed[[#This Row],[RoundNum]])</f>
        <v>303/0</v>
      </c>
    </row>
    <row r="212" spans="1:6" hidden="1" x14ac:dyDescent="0.35">
      <c r="A212" t="s">
        <v>790</v>
      </c>
      <c r="B212" t="s">
        <v>1210</v>
      </c>
      <c r="C212">
        <v>246</v>
      </c>
      <c r="D212">
        <v>0</v>
      </c>
      <c r="E212">
        <v>6</v>
      </c>
      <c r="F212" t="str">
        <f>_xlfn.CONCAT(zHotTipsUsed[[#This Row],[TipperID]],"/",zHotTipsUsed[[#This Row],[RoundNum]])</f>
        <v>246/0</v>
      </c>
    </row>
    <row r="213" spans="1:6" hidden="1" x14ac:dyDescent="0.35">
      <c r="A213" t="s">
        <v>790</v>
      </c>
      <c r="B213" t="s">
        <v>1210</v>
      </c>
      <c r="C213">
        <v>116</v>
      </c>
      <c r="D213">
        <v>0</v>
      </c>
      <c r="E213">
        <v>8</v>
      </c>
      <c r="F213" t="str">
        <f>_xlfn.CONCAT(zHotTipsUsed[[#This Row],[TipperID]],"/",zHotTipsUsed[[#This Row],[RoundNum]])</f>
        <v>116/0</v>
      </c>
    </row>
    <row r="214" spans="1:6" hidden="1" x14ac:dyDescent="0.35">
      <c r="A214" t="s">
        <v>790</v>
      </c>
      <c r="B214" t="s">
        <v>1210</v>
      </c>
      <c r="C214">
        <v>258</v>
      </c>
      <c r="D214">
        <v>0</v>
      </c>
      <c r="E214">
        <v>8</v>
      </c>
      <c r="F214" t="str">
        <f>_xlfn.CONCAT(zHotTipsUsed[[#This Row],[TipperID]],"/",zHotTipsUsed[[#This Row],[RoundNum]])</f>
        <v>258/0</v>
      </c>
    </row>
    <row r="215" spans="1:6" hidden="1" x14ac:dyDescent="0.35">
      <c r="A215" t="s">
        <v>790</v>
      </c>
      <c r="B215" t="s">
        <v>1210</v>
      </c>
      <c r="C215">
        <v>227</v>
      </c>
      <c r="D215">
        <v>0</v>
      </c>
      <c r="E215">
        <v>17</v>
      </c>
      <c r="F215" t="str">
        <f>_xlfn.CONCAT(zHotTipsUsed[[#This Row],[TipperID]],"/",zHotTipsUsed[[#This Row],[RoundNum]])</f>
        <v>227/0</v>
      </c>
    </row>
    <row r="216" spans="1:6" hidden="1" x14ac:dyDescent="0.35">
      <c r="A216" t="s">
        <v>790</v>
      </c>
      <c r="B216" t="s">
        <v>1210</v>
      </c>
      <c r="C216">
        <v>66</v>
      </c>
      <c r="D216">
        <v>0</v>
      </c>
      <c r="E216">
        <v>18</v>
      </c>
      <c r="F216" t="str">
        <f>_xlfn.CONCAT(zHotTipsUsed[[#This Row],[TipperID]],"/",zHotTipsUsed[[#This Row],[RoundNum]])</f>
        <v>66/0</v>
      </c>
    </row>
    <row r="217" spans="1:6" hidden="1" x14ac:dyDescent="0.35">
      <c r="A217" t="s">
        <v>790</v>
      </c>
      <c r="B217" t="s">
        <v>1210</v>
      </c>
      <c r="C217">
        <v>61</v>
      </c>
      <c r="D217">
        <v>0</v>
      </c>
      <c r="E217">
        <v>8</v>
      </c>
      <c r="F217" t="str">
        <f>_xlfn.CONCAT(zHotTipsUsed[[#This Row],[TipperID]],"/",zHotTipsUsed[[#This Row],[RoundNum]])</f>
        <v>61/0</v>
      </c>
    </row>
    <row r="218" spans="1:6" hidden="1" x14ac:dyDescent="0.35">
      <c r="A218" t="s">
        <v>790</v>
      </c>
      <c r="B218" t="s">
        <v>1210</v>
      </c>
      <c r="C218">
        <v>141</v>
      </c>
      <c r="D218">
        <v>0</v>
      </c>
      <c r="E218">
        <v>6</v>
      </c>
      <c r="F218" t="str">
        <f>_xlfn.CONCAT(zHotTipsUsed[[#This Row],[TipperID]],"/",zHotTipsUsed[[#This Row],[RoundNum]])</f>
        <v>141/0</v>
      </c>
    </row>
    <row r="219" spans="1:6" hidden="1" x14ac:dyDescent="0.35">
      <c r="A219" t="s">
        <v>790</v>
      </c>
      <c r="B219" t="s">
        <v>1210</v>
      </c>
      <c r="C219">
        <v>264</v>
      </c>
      <c r="D219">
        <v>0</v>
      </c>
      <c r="E219">
        <v>8</v>
      </c>
      <c r="F219" t="str">
        <f>_xlfn.CONCAT(zHotTipsUsed[[#This Row],[TipperID]],"/",zHotTipsUsed[[#This Row],[RoundNum]])</f>
        <v>264/0</v>
      </c>
    </row>
    <row r="220" spans="1:6" hidden="1" x14ac:dyDescent="0.35">
      <c r="A220" t="s">
        <v>790</v>
      </c>
      <c r="B220" t="s">
        <v>1210</v>
      </c>
      <c r="C220">
        <v>290</v>
      </c>
      <c r="D220">
        <v>0</v>
      </c>
      <c r="E220">
        <v>8</v>
      </c>
      <c r="F220" t="str">
        <f>_xlfn.CONCAT(zHotTipsUsed[[#This Row],[TipperID]],"/",zHotTipsUsed[[#This Row],[RoundNum]])</f>
        <v>290/0</v>
      </c>
    </row>
    <row r="221" spans="1:6" hidden="1" x14ac:dyDescent="0.35">
      <c r="A221" t="s">
        <v>790</v>
      </c>
      <c r="B221" t="s">
        <v>1210</v>
      </c>
      <c r="C221">
        <v>34</v>
      </c>
      <c r="D221">
        <v>0</v>
      </c>
      <c r="E221">
        <v>8</v>
      </c>
      <c r="F221" t="str">
        <f>_xlfn.CONCAT(zHotTipsUsed[[#This Row],[TipperID]],"/",zHotTipsUsed[[#This Row],[RoundNum]])</f>
        <v>34/0</v>
      </c>
    </row>
    <row r="222" spans="1:6" hidden="1" x14ac:dyDescent="0.35">
      <c r="A222" t="s">
        <v>790</v>
      </c>
      <c r="B222" t="s">
        <v>1210</v>
      </c>
      <c r="C222">
        <v>97</v>
      </c>
      <c r="D222">
        <v>0</v>
      </c>
      <c r="E222">
        <v>17</v>
      </c>
      <c r="F222" t="str">
        <f>_xlfn.CONCAT(zHotTipsUsed[[#This Row],[TipperID]],"/",zHotTipsUsed[[#This Row],[RoundNum]])</f>
        <v>97/0</v>
      </c>
    </row>
    <row r="223" spans="1:6" hidden="1" x14ac:dyDescent="0.35">
      <c r="A223" t="s">
        <v>790</v>
      </c>
      <c r="B223" t="s">
        <v>1210</v>
      </c>
      <c r="C223">
        <v>256</v>
      </c>
      <c r="D223">
        <v>0</v>
      </c>
      <c r="E223">
        <v>17</v>
      </c>
      <c r="F223" t="str">
        <f>_xlfn.CONCAT(zHotTipsUsed[[#This Row],[TipperID]],"/",zHotTipsUsed[[#This Row],[RoundNum]])</f>
        <v>256/0</v>
      </c>
    </row>
    <row r="224" spans="1:6" hidden="1" x14ac:dyDescent="0.35">
      <c r="A224" t="s">
        <v>790</v>
      </c>
      <c r="B224" t="s">
        <v>1210</v>
      </c>
      <c r="C224">
        <v>83</v>
      </c>
      <c r="D224">
        <v>0</v>
      </c>
      <c r="E224">
        <v>11</v>
      </c>
      <c r="F224" t="str">
        <f>_xlfn.CONCAT(zHotTipsUsed[[#This Row],[TipperID]],"/",zHotTipsUsed[[#This Row],[RoundNum]])</f>
        <v>83/0</v>
      </c>
    </row>
    <row r="225" spans="1:6" hidden="1" x14ac:dyDescent="0.35">
      <c r="A225" t="s">
        <v>790</v>
      </c>
      <c r="B225" t="s">
        <v>1210</v>
      </c>
      <c r="C225">
        <v>215</v>
      </c>
      <c r="D225">
        <v>0</v>
      </c>
      <c r="E225">
        <v>6</v>
      </c>
      <c r="F225" t="str">
        <f>_xlfn.CONCAT(zHotTipsUsed[[#This Row],[TipperID]],"/",zHotTipsUsed[[#This Row],[RoundNum]])</f>
        <v>215/0</v>
      </c>
    </row>
    <row r="226" spans="1:6" hidden="1" x14ac:dyDescent="0.35">
      <c r="A226" t="s">
        <v>790</v>
      </c>
      <c r="B226" t="s">
        <v>1210</v>
      </c>
      <c r="C226">
        <v>22</v>
      </c>
      <c r="D226">
        <v>0</v>
      </c>
      <c r="E226">
        <v>8</v>
      </c>
      <c r="F226" t="str">
        <f>_xlfn.CONCAT(zHotTipsUsed[[#This Row],[TipperID]],"/",zHotTipsUsed[[#This Row],[RoundNum]])</f>
        <v>22/0</v>
      </c>
    </row>
    <row r="227" spans="1:6" hidden="1" x14ac:dyDescent="0.35">
      <c r="A227" t="s">
        <v>790</v>
      </c>
      <c r="B227" t="s">
        <v>1210</v>
      </c>
      <c r="C227">
        <v>185</v>
      </c>
      <c r="D227">
        <v>0</v>
      </c>
      <c r="E227">
        <v>11</v>
      </c>
      <c r="F227" t="str">
        <f>_xlfn.CONCAT(zHotTipsUsed[[#This Row],[TipperID]],"/",zHotTipsUsed[[#This Row],[RoundNum]])</f>
        <v>185/0</v>
      </c>
    </row>
    <row r="228" spans="1:6" hidden="1" x14ac:dyDescent="0.35">
      <c r="A228" t="s">
        <v>790</v>
      </c>
      <c r="B228" t="s">
        <v>1210</v>
      </c>
      <c r="C228">
        <v>96</v>
      </c>
      <c r="D228">
        <v>0</v>
      </c>
      <c r="E228">
        <v>8</v>
      </c>
      <c r="F228" t="str">
        <f>_xlfn.CONCAT(zHotTipsUsed[[#This Row],[TipperID]],"/",zHotTipsUsed[[#This Row],[RoundNum]])</f>
        <v>96/0</v>
      </c>
    </row>
    <row r="229" spans="1:6" hidden="1" x14ac:dyDescent="0.35">
      <c r="A229" t="s">
        <v>790</v>
      </c>
      <c r="B229" t="s">
        <v>1210</v>
      </c>
      <c r="C229">
        <v>59</v>
      </c>
      <c r="D229">
        <v>0</v>
      </c>
      <c r="E229">
        <v>6</v>
      </c>
      <c r="F229" t="str">
        <f>_xlfn.CONCAT(zHotTipsUsed[[#This Row],[TipperID]],"/",zHotTipsUsed[[#This Row],[RoundNum]])</f>
        <v>59/0</v>
      </c>
    </row>
    <row r="230" spans="1:6" hidden="1" x14ac:dyDescent="0.35">
      <c r="A230" t="s">
        <v>790</v>
      </c>
      <c r="B230" t="s">
        <v>1210</v>
      </c>
      <c r="C230">
        <v>313</v>
      </c>
      <c r="D230">
        <v>0</v>
      </c>
      <c r="E230">
        <v>17</v>
      </c>
      <c r="F230" t="str">
        <f>_xlfn.CONCAT(zHotTipsUsed[[#This Row],[TipperID]],"/",zHotTipsUsed[[#This Row],[RoundNum]])</f>
        <v>313/0</v>
      </c>
    </row>
    <row r="231" spans="1:6" hidden="1" x14ac:dyDescent="0.35">
      <c r="A231" t="s">
        <v>790</v>
      </c>
      <c r="B231" t="s">
        <v>1210</v>
      </c>
      <c r="C231">
        <v>58</v>
      </c>
      <c r="D231">
        <v>0</v>
      </c>
      <c r="E231">
        <v>6</v>
      </c>
      <c r="F231" t="str">
        <f>_xlfn.CONCAT(zHotTipsUsed[[#This Row],[TipperID]],"/",zHotTipsUsed[[#This Row],[RoundNum]])</f>
        <v>58/0</v>
      </c>
    </row>
    <row r="232" spans="1:6" hidden="1" x14ac:dyDescent="0.35">
      <c r="A232" t="s">
        <v>790</v>
      </c>
      <c r="B232" t="s">
        <v>1210</v>
      </c>
      <c r="C232">
        <v>104</v>
      </c>
      <c r="D232">
        <v>0</v>
      </c>
      <c r="E232">
        <v>8</v>
      </c>
      <c r="F232" t="str">
        <f>_xlfn.CONCAT(zHotTipsUsed[[#This Row],[TipperID]],"/",zHotTipsUsed[[#This Row],[RoundNum]])</f>
        <v>104/0</v>
      </c>
    </row>
    <row r="233" spans="1:6" hidden="1" x14ac:dyDescent="0.35">
      <c r="A233" t="s">
        <v>790</v>
      </c>
      <c r="B233" t="s">
        <v>1210</v>
      </c>
      <c r="C233">
        <v>85</v>
      </c>
      <c r="D233">
        <v>0</v>
      </c>
      <c r="E233">
        <v>0</v>
      </c>
      <c r="F233" t="str">
        <f>_xlfn.CONCAT(zHotTipsUsed[[#This Row],[TipperID]],"/",zHotTipsUsed[[#This Row],[RoundNum]])</f>
        <v>85/0</v>
      </c>
    </row>
    <row r="234" spans="1:6" hidden="1" x14ac:dyDescent="0.35">
      <c r="A234" t="s">
        <v>790</v>
      </c>
      <c r="B234" t="s">
        <v>1210</v>
      </c>
      <c r="C234">
        <v>136</v>
      </c>
      <c r="D234">
        <v>0</v>
      </c>
      <c r="E234">
        <v>17</v>
      </c>
      <c r="F234" t="str">
        <f>_xlfn.CONCAT(zHotTipsUsed[[#This Row],[TipperID]],"/",zHotTipsUsed[[#This Row],[RoundNum]])</f>
        <v>136/0</v>
      </c>
    </row>
    <row r="235" spans="1:6" hidden="1" x14ac:dyDescent="0.35">
      <c r="A235" t="s">
        <v>790</v>
      </c>
      <c r="B235" t="s">
        <v>1210</v>
      </c>
      <c r="C235">
        <v>11</v>
      </c>
      <c r="D235">
        <v>0</v>
      </c>
      <c r="E235">
        <v>0</v>
      </c>
      <c r="F235" t="str">
        <f>_xlfn.CONCAT(zHotTipsUsed[[#This Row],[TipperID]],"/",zHotTipsUsed[[#This Row],[RoundNum]])</f>
        <v>11/0</v>
      </c>
    </row>
    <row r="236" spans="1:6" hidden="1" x14ac:dyDescent="0.35">
      <c r="A236" t="s">
        <v>790</v>
      </c>
      <c r="B236" t="s">
        <v>1210</v>
      </c>
      <c r="C236">
        <v>41</v>
      </c>
      <c r="D236">
        <v>0</v>
      </c>
      <c r="E236">
        <v>0</v>
      </c>
      <c r="F236" t="str">
        <f>_xlfn.CONCAT(zHotTipsUsed[[#This Row],[TipperID]],"/",zHotTipsUsed[[#This Row],[RoundNum]])</f>
        <v>41/0</v>
      </c>
    </row>
    <row r="237" spans="1:6" hidden="1" x14ac:dyDescent="0.35">
      <c r="A237" t="s">
        <v>790</v>
      </c>
      <c r="B237" t="s">
        <v>1210</v>
      </c>
      <c r="C237">
        <v>62</v>
      </c>
      <c r="D237">
        <v>0</v>
      </c>
      <c r="E237">
        <v>0</v>
      </c>
      <c r="F237" t="str">
        <f>_xlfn.CONCAT(zHotTipsUsed[[#This Row],[TipperID]],"/",zHotTipsUsed[[#This Row],[RoundNum]])</f>
        <v>62/0</v>
      </c>
    </row>
    <row r="238" spans="1:6" hidden="1" x14ac:dyDescent="0.35">
      <c r="A238" t="s">
        <v>790</v>
      </c>
      <c r="B238" t="s">
        <v>1210</v>
      </c>
      <c r="C238">
        <v>81</v>
      </c>
      <c r="D238">
        <v>0</v>
      </c>
      <c r="E238">
        <v>0</v>
      </c>
      <c r="F238" t="str">
        <f>_xlfn.CONCAT(zHotTipsUsed[[#This Row],[TipperID]],"/",zHotTipsUsed[[#This Row],[RoundNum]])</f>
        <v>81/0</v>
      </c>
    </row>
    <row r="239" spans="1:6" hidden="1" x14ac:dyDescent="0.35">
      <c r="A239" t="s">
        <v>790</v>
      </c>
      <c r="B239" t="s">
        <v>1210</v>
      </c>
      <c r="C239">
        <v>110</v>
      </c>
      <c r="D239">
        <v>0</v>
      </c>
      <c r="E239">
        <v>0</v>
      </c>
      <c r="F239" t="str">
        <f>_xlfn.CONCAT(zHotTipsUsed[[#This Row],[TipperID]],"/",zHotTipsUsed[[#This Row],[RoundNum]])</f>
        <v>110/0</v>
      </c>
    </row>
    <row r="240" spans="1:6" hidden="1" x14ac:dyDescent="0.35">
      <c r="A240" t="s">
        <v>790</v>
      </c>
      <c r="B240" t="s">
        <v>1210</v>
      </c>
      <c r="C240">
        <v>133</v>
      </c>
      <c r="D240">
        <v>0</v>
      </c>
      <c r="E240">
        <v>0</v>
      </c>
      <c r="F240" t="str">
        <f>_xlfn.CONCAT(zHotTipsUsed[[#This Row],[TipperID]],"/",zHotTipsUsed[[#This Row],[RoundNum]])</f>
        <v>133/0</v>
      </c>
    </row>
    <row r="241" spans="1:6" hidden="1" x14ac:dyDescent="0.35">
      <c r="A241" t="s">
        <v>790</v>
      </c>
      <c r="B241" t="s">
        <v>1210</v>
      </c>
      <c r="C241">
        <v>140</v>
      </c>
      <c r="D241">
        <v>0</v>
      </c>
      <c r="E241">
        <v>0</v>
      </c>
      <c r="F241" t="str">
        <f>_xlfn.CONCAT(zHotTipsUsed[[#This Row],[TipperID]],"/",zHotTipsUsed[[#This Row],[RoundNum]])</f>
        <v>140/0</v>
      </c>
    </row>
    <row r="242" spans="1:6" hidden="1" x14ac:dyDescent="0.35">
      <c r="A242" t="s">
        <v>790</v>
      </c>
      <c r="B242" t="s">
        <v>1210</v>
      </c>
      <c r="C242">
        <v>152</v>
      </c>
      <c r="D242">
        <v>0</v>
      </c>
      <c r="E242">
        <v>0</v>
      </c>
      <c r="F242" t="str">
        <f>_xlfn.CONCAT(zHotTipsUsed[[#This Row],[TipperID]],"/",zHotTipsUsed[[#This Row],[RoundNum]])</f>
        <v>152/0</v>
      </c>
    </row>
    <row r="243" spans="1:6" hidden="1" x14ac:dyDescent="0.35">
      <c r="A243" t="s">
        <v>790</v>
      </c>
      <c r="B243" t="s">
        <v>1210</v>
      </c>
      <c r="C243">
        <v>180</v>
      </c>
      <c r="D243">
        <v>0</v>
      </c>
      <c r="E243">
        <v>0</v>
      </c>
      <c r="F243" t="str">
        <f>_xlfn.CONCAT(zHotTipsUsed[[#This Row],[TipperID]],"/",zHotTipsUsed[[#This Row],[RoundNum]])</f>
        <v>180/0</v>
      </c>
    </row>
    <row r="244" spans="1:6" hidden="1" x14ac:dyDescent="0.35">
      <c r="A244" t="s">
        <v>790</v>
      </c>
      <c r="B244" t="s">
        <v>1210</v>
      </c>
      <c r="C244">
        <v>190</v>
      </c>
      <c r="D244">
        <v>0</v>
      </c>
      <c r="E244">
        <v>0</v>
      </c>
      <c r="F244" t="str">
        <f>_xlfn.CONCAT(zHotTipsUsed[[#This Row],[TipperID]],"/",zHotTipsUsed[[#This Row],[RoundNum]])</f>
        <v>190/0</v>
      </c>
    </row>
    <row r="245" spans="1:6" hidden="1" x14ac:dyDescent="0.35">
      <c r="A245" t="s">
        <v>790</v>
      </c>
      <c r="B245" t="s">
        <v>1210</v>
      </c>
      <c r="C245">
        <v>191</v>
      </c>
      <c r="D245">
        <v>0</v>
      </c>
      <c r="E245">
        <v>0</v>
      </c>
      <c r="F245" t="str">
        <f>_xlfn.CONCAT(zHotTipsUsed[[#This Row],[TipperID]],"/",zHotTipsUsed[[#This Row],[RoundNum]])</f>
        <v>191/0</v>
      </c>
    </row>
    <row r="246" spans="1:6" hidden="1" x14ac:dyDescent="0.35">
      <c r="A246" t="s">
        <v>790</v>
      </c>
      <c r="B246" t="s">
        <v>1210</v>
      </c>
      <c r="C246">
        <v>211</v>
      </c>
      <c r="D246">
        <v>0</v>
      </c>
      <c r="E246">
        <v>0</v>
      </c>
      <c r="F246" t="str">
        <f>_xlfn.CONCAT(zHotTipsUsed[[#This Row],[TipperID]],"/",zHotTipsUsed[[#This Row],[RoundNum]])</f>
        <v>211/0</v>
      </c>
    </row>
    <row r="247" spans="1:6" hidden="1" x14ac:dyDescent="0.35">
      <c r="A247" t="s">
        <v>790</v>
      </c>
      <c r="B247" t="s">
        <v>1210</v>
      </c>
      <c r="C247">
        <v>218</v>
      </c>
      <c r="D247">
        <v>0</v>
      </c>
      <c r="E247">
        <v>0</v>
      </c>
      <c r="F247" t="str">
        <f>_xlfn.CONCAT(zHotTipsUsed[[#This Row],[TipperID]],"/",zHotTipsUsed[[#This Row],[RoundNum]])</f>
        <v>218/0</v>
      </c>
    </row>
    <row r="248" spans="1:6" hidden="1" x14ac:dyDescent="0.35">
      <c r="A248" t="s">
        <v>790</v>
      </c>
      <c r="B248" t="s">
        <v>1210</v>
      </c>
      <c r="C248">
        <v>228</v>
      </c>
      <c r="D248">
        <v>0</v>
      </c>
      <c r="E248">
        <v>0</v>
      </c>
      <c r="F248" t="str">
        <f>_xlfn.CONCAT(zHotTipsUsed[[#This Row],[TipperID]],"/",zHotTipsUsed[[#This Row],[RoundNum]])</f>
        <v>228/0</v>
      </c>
    </row>
    <row r="249" spans="1:6" hidden="1" x14ac:dyDescent="0.35">
      <c r="A249" t="s">
        <v>790</v>
      </c>
      <c r="B249" t="s">
        <v>1210</v>
      </c>
      <c r="C249">
        <v>229</v>
      </c>
      <c r="D249">
        <v>0</v>
      </c>
      <c r="E249">
        <v>0</v>
      </c>
      <c r="F249" t="str">
        <f>_xlfn.CONCAT(zHotTipsUsed[[#This Row],[TipperID]],"/",zHotTipsUsed[[#This Row],[RoundNum]])</f>
        <v>229/0</v>
      </c>
    </row>
    <row r="250" spans="1:6" hidden="1" x14ac:dyDescent="0.35">
      <c r="A250" t="s">
        <v>790</v>
      </c>
      <c r="B250" t="s">
        <v>1210</v>
      </c>
      <c r="C250">
        <v>243</v>
      </c>
      <c r="D250">
        <v>0</v>
      </c>
      <c r="E250">
        <v>0</v>
      </c>
      <c r="F250" t="str">
        <f>_xlfn.CONCAT(zHotTipsUsed[[#This Row],[TipperID]],"/",zHotTipsUsed[[#This Row],[RoundNum]])</f>
        <v>243/0</v>
      </c>
    </row>
    <row r="251" spans="1:6" hidden="1" x14ac:dyDescent="0.35">
      <c r="A251" t="s">
        <v>790</v>
      </c>
      <c r="B251" t="s">
        <v>1210</v>
      </c>
      <c r="C251">
        <v>271</v>
      </c>
      <c r="D251">
        <v>0</v>
      </c>
      <c r="E251">
        <v>0</v>
      </c>
      <c r="F251" t="str">
        <f>_xlfn.CONCAT(zHotTipsUsed[[#This Row],[TipperID]],"/",zHotTipsUsed[[#This Row],[RoundNum]])</f>
        <v>271/0</v>
      </c>
    </row>
    <row r="252" spans="1:6" hidden="1" x14ac:dyDescent="0.35">
      <c r="A252" t="s">
        <v>790</v>
      </c>
      <c r="B252" t="s">
        <v>1210</v>
      </c>
      <c r="C252">
        <v>272</v>
      </c>
      <c r="D252">
        <v>0</v>
      </c>
      <c r="E252">
        <v>0</v>
      </c>
      <c r="F252" t="str">
        <f>_xlfn.CONCAT(zHotTipsUsed[[#This Row],[TipperID]],"/",zHotTipsUsed[[#This Row],[RoundNum]])</f>
        <v>272/0</v>
      </c>
    </row>
    <row r="253" spans="1:6" hidden="1" x14ac:dyDescent="0.35">
      <c r="A253" t="s">
        <v>790</v>
      </c>
      <c r="B253" t="s">
        <v>1210</v>
      </c>
      <c r="C253">
        <v>278</v>
      </c>
      <c r="D253">
        <v>0</v>
      </c>
      <c r="E253">
        <v>0</v>
      </c>
      <c r="F253" t="str">
        <f>_xlfn.CONCAT(zHotTipsUsed[[#This Row],[TipperID]],"/",zHotTipsUsed[[#This Row],[RoundNum]])</f>
        <v>278/0</v>
      </c>
    </row>
    <row r="254" spans="1:6" hidden="1" x14ac:dyDescent="0.35">
      <c r="A254" t="s">
        <v>790</v>
      </c>
      <c r="B254" t="s">
        <v>1210</v>
      </c>
      <c r="C254">
        <v>283</v>
      </c>
      <c r="D254">
        <v>0</v>
      </c>
      <c r="E254">
        <v>0</v>
      </c>
      <c r="F254" t="str">
        <f>_xlfn.CONCAT(zHotTipsUsed[[#This Row],[TipperID]],"/",zHotTipsUsed[[#This Row],[RoundNum]])</f>
        <v>283/0</v>
      </c>
    </row>
    <row r="255" spans="1:6" hidden="1" x14ac:dyDescent="0.35">
      <c r="A255" t="s">
        <v>790</v>
      </c>
      <c r="B255" t="s">
        <v>1210</v>
      </c>
      <c r="C255">
        <v>288</v>
      </c>
      <c r="D255">
        <v>0</v>
      </c>
      <c r="E255">
        <v>0</v>
      </c>
      <c r="F255" t="str">
        <f>_xlfn.CONCAT(zHotTipsUsed[[#This Row],[TipperID]],"/",zHotTipsUsed[[#This Row],[RoundNum]])</f>
        <v>288/0</v>
      </c>
    </row>
    <row r="256" spans="1:6" hidden="1" x14ac:dyDescent="0.35">
      <c r="A256" t="s">
        <v>790</v>
      </c>
      <c r="B256" t="s">
        <v>1210</v>
      </c>
      <c r="C256">
        <v>293</v>
      </c>
      <c r="D256">
        <v>0</v>
      </c>
      <c r="E256">
        <v>0</v>
      </c>
      <c r="F256" t="str">
        <f>_xlfn.CONCAT(zHotTipsUsed[[#This Row],[TipperID]],"/",zHotTipsUsed[[#This Row],[RoundNum]])</f>
        <v>293/0</v>
      </c>
    </row>
    <row r="257" spans="1:6" hidden="1" x14ac:dyDescent="0.35">
      <c r="A257" t="s">
        <v>790</v>
      </c>
      <c r="B257" t="s">
        <v>1210</v>
      </c>
      <c r="C257">
        <v>294</v>
      </c>
      <c r="D257">
        <v>0</v>
      </c>
      <c r="E257">
        <v>0</v>
      </c>
      <c r="F257" t="str">
        <f>_xlfn.CONCAT(zHotTipsUsed[[#This Row],[TipperID]],"/",zHotTipsUsed[[#This Row],[RoundNum]])</f>
        <v>294/0</v>
      </c>
    </row>
    <row r="258" spans="1:6" hidden="1" x14ac:dyDescent="0.35">
      <c r="A258" t="s">
        <v>790</v>
      </c>
      <c r="B258" t="s">
        <v>1210</v>
      </c>
      <c r="C258">
        <v>300</v>
      </c>
      <c r="D258">
        <v>0</v>
      </c>
      <c r="E258">
        <v>0</v>
      </c>
      <c r="F258" t="str">
        <f>_xlfn.CONCAT(zHotTipsUsed[[#This Row],[TipperID]],"/",zHotTipsUsed[[#This Row],[RoundNum]])</f>
        <v>300/0</v>
      </c>
    </row>
    <row r="259" spans="1:6" hidden="1" x14ac:dyDescent="0.35">
      <c r="A259" t="s">
        <v>790</v>
      </c>
      <c r="B259" t="s">
        <v>1210</v>
      </c>
      <c r="C259">
        <v>314</v>
      </c>
      <c r="D259">
        <v>0</v>
      </c>
      <c r="E259">
        <v>0</v>
      </c>
      <c r="F259" t="str">
        <f>_xlfn.CONCAT(zHotTipsUsed[[#This Row],[TipperID]],"/",zHotTipsUsed[[#This Row],[RoundNum]])</f>
        <v>314/0</v>
      </c>
    </row>
    <row r="260" spans="1:6" hidden="1" x14ac:dyDescent="0.35">
      <c r="A260" t="s">
        <v>790</v>
      </c>
      <c r="B260" t="s">
        <v>1210</v>
      </c>
      <c r="C260">
        <v>315</v>
      </c>
      <c r="D260">
        <v>0</v>
      </c>
      <c r="E260">
        <v>0</v>
      </c>
      <c r="F260" t="str">
        <f>_xlfn.CONCAT(zHotTipsUsed[[#This Row],[TipperID]],"/",zHotTipsUsed[[#This Row],[RoundNum]])</f>
        <v>315/0</v>
      </c>
    </row>
    <row r="261" spans="1:6" hidden="1" x14ac:dyDescent="0.35">
      <c r="A261" t="s">
        <v>790</v>
      </c>
      <c r="B261" t="s">
        <v>1210</v>
      </c>
      <c r="C261">
        <v>318</v>
      </c>
      <c r="D261">
        <v>0</v>
      </c>
      <c r="E261">
        <v>0</v>
      </c>
      <c r="F261" t="str">
        <f>_xlfn.CONCAT(zHotTipsUsed[[#This Row],[TipperID]],"/",zHotTipsUsed[[#This Row],[RoundNum]])</f>
        <v>318/0</v>
      </c>
    </row>
    <row r="262" spans="1:6" hidden="1" x14ac:dyDescent="0.35">
      <c r="A262" t="s">
        <v>790</v>
      </c>
      <c r="B262" t="s">
        <v>1210</v>
      </c>
      <c r="C262">
        <v>319</v>
      </c>
      <c r="D262">
        <v>0</v>
      </c>
      <c r="E262">
        <v>0</v>
      </c>
      <c r="F262" t="str">
        <f>_xlfn.CONCAT(zHotTipsUsed[[#This Row],[TipperID]],"/",zHotTipsUsed[[#This Row],[RoundNum]])</f>
        <v>319/0</v>
      </c>
    </row>
    <row r="263" spans="1:6" hidden="1" x14ac:dyDescent="0.35">
      <c r="A263" t="s">
        <v>790</v>
      </c>
      <c r="B263" t="s">
        <v>1210</v>
      </c>
      <c r="C263">
        <v>320</v>
      </c>
      <c r="D263">
        <v>0</v>
      </c>
      <c r="E263">
        <v>0</v>
      </c>
      <c r="F263" t="str">
        <f>_xlfn.CONCAT(zHotTipsUsed[[#This Row],[TipperID]],"/",zHotTipsUsed[[#This Row],[RoundNum]])</f>
        <v>320/0</v>
      </c>
    </row>
    <row r="264" spans="1:6" hidden="1" x14ac:dyDescent="0.35">
      <c r="A264" t="s">
        <v>790</v>
      </c>
      <c r="B264" t="s">
        <v>1210</v>
      </c>
      <c r="C264">
        <v>23</v>
      </c>
      <c r="D264">
        <v>0</v>
      </c>
      <c r="E264">
        <v>8</v>
      </c>
      <c r="F264" t="str">
        <f>_xlfn.CONCAT(zHotTipsUsed[[#This Row],[TipperID]],"/",zHotTipsUsed[[#This Row],[RoundNum]])</f>
        <v>23/0</v>
      </c>
    </row>
    <row r="265" spans="1:6" hidden="1" x14ac:dyDescent="0.35">
      <c r="A265" t="s">
        <v>790</v>
      </c>
      <c r="B265" t="s">
        <v>1210</v>
      </c>
      <c r="C265">
        <v>309</v>
      </c>
      <c r="D265">
        <v>0</v>
      </c>
      <c r="E265">
        <v>8</v>
      </c>
      <c r="F265" t="str">
        <f>_xlfn.CONCAT(zHotTipsUsed[[#This Row],[TipperID]],"/",zHotTipsUsed[[#This Row],[RoundNum]])</f>
        <v>309/0</v>
      </c>
    </row>
    <row r="266" spans="1:6" hidden="1" x14ac:dyDescent="0.35">
      <c r="A266" t="s">
        <v>790</v>
      </c>
      <c r="B266" t="s">
        <v>1210</v>
      </c>
      <c r="C266">
        <v>308</v>
      </c>
      <c r="D266">
        <v>0</v>
      </c>
      <c r="E266">
        <v>16</v>
      </c>
      <c r="F266" t="str">
        <f>_xlfn.CONCAT(zHotTipsUsed[[#This Row],[TipperID]],"/",zHotTipsUsed[[#This Row],[RoundNum]])</f>
        <v>308/0</v>
      </c>
    </row>
    <row r="267" spans="1:6" hidden="1" x14ac:dyDescent="0.35">
      <c r="A267" t="s">
        <v>790</v>
      </c>
      <c r="B267" t="s">
        <v>1210</v>
      </c>
      <c r="C267">
        <v>24</v>
      </c>
      <c r="D267">
        <v>0</v>
      </c>
      <c r="E267">
        <v>8</v>
      </c>
      <c r="F267" t="str">
        <f>_xlfn.CONCAT(zHotTipsUsed[[#This Row],[TipperID]],"/",zHotTipsUsed[[#This Row],[RoundNum]])</f>
        <v>24/0</v>
      </c>
    </row>
    <row r="268" spans="1:6" hidden="1" x14ac:dyDescent="0.35">
      <c r="A268" t="s">
        <v>790</v>
      </c>
      <c r="B268" t="s">
        <v>1210</v>
      </c>
      <c r="C268">
        <v>46</v>
      </c>
      <c r="D268">
        <v>0</v>
      </c>
      <c r="E268">
        <v>8</v>
      </c>
      <c r="F268" t="str">
        <f>_xlfn.CONCAT(zHotTipsUsed[[#This Row],[TipperID]],"/",zHotTipsUsed[[#This Row],[RoundNum]])</f>
        <v>46/0</v>
      </c>
    </row>
    <row r="269" spans="1:6" hidden="1" x14ac:dyDescent="0.35">
      <c r="A269" t="s">
        <v>790</v>
      </c>
      <c r="B269" t="s">
        <v>1210</v>
      </c>
      <c r="C269">
        <v>57</v>
      </c>
      <c r="D269">
        <v>0</v>
      </c>
      <c r="E269">
        <v>8</v>
      </c>
      <c r="F269" t="str">
        <f>_xlfn.CONCAT(zHotTipsUsed[[#This Row],[TipperID]],"/",zHotTipsUsed[[#This Row],[RoundNum]])</f>
        <v>57/0</v>
      </c>
    </row>
    <row r="270" spans="1:6" hidden="1" x14ac:dyDescent="0.35">
      <c r="A270" t="s">
        <v>790</v>
      </c>
      <c r="B270" t="s">
        <v>1210</v>
      </c>
      <c r="C270">
        <v>77</v>
      </c>
      <c r="D270">
        <v>0</v>
      </c>
      <c r="E270">
        <v>8</v>
      </c>
      <c r="F270" t="str">
        <f>_xlfn.CONCAT(zHotTipsUsed[[#This Row],[TipperID]],"/",zHotTipsUsed[[#This Row],[RoundNum]])</f>
        <v>77/0</v>
      </c>
    </row>
    <row r="271" spans="1:6" hidden="1" x14ac:dyDescent="0.35">
      <c r="A271" t="s">
        <v>790</v>
      </c>
      <c r="B271" t="s">
        <v>1210</v>
      </c>
      <c r="C271">
        <v>105</v>
      </c>
      <c r="D271">
        <v>0</v>
      </c>
      <c r="E271">
        <v>6</v>
      </c>
      <c r="F271" t="str">
        <f>_xlfn.CONCAT(zHotTipsUsed[[#This Row],[TipperID]],"/",zHotTipsUsed[[#This Row],[RoundNum]])</f>
        <v>105/0</v>
      </c>
    </row>
    <row r="272" spans="1:6" hidden="1" x14ac:dyDescent="0.35">
      <c r="A272" t="s">
        <v>790</v>
      </c>
      <c r="B272" t="s">
        <v>1210</v>
      </c>
      <c r="C272">
        <v>307</v>
      </c>
      <c r="D272">
        <v>0</v>
      </c>
      <c r="E272">
        <v>8</v>
      </c>
      <c r="F272" t="str">
        <f>_xlfn.CONCAT(zHotTipsUsed[[#This Row],[TipperID]],"/",zHotTipsUsed[[#This Row],[RoundNum]])</f>
        <v>307/0</v>
      </c>
    </row>
    <row r="273" spans="1:6" hidden="1" x14ac:dyDescent="0.35">
      <c r="A273" t="s">
        <v>790</v>
      </c>
      <c r="B273" t="s">
        <v>1210</v>
      </c>
      <c r="C273">
        <v>301</v>
      </c>
      <c r="D273">
        <v>0</v>
      </c>
      <c r="E273">
        <v>8</v>
      </c>
      <c r="F273" t="str">
        <f>_xlfn.CONCAT(zHotTipsUsed[[#This Row],[TipperID]],"/",zHotTipsUsed[[#This Row],[RoundNum]])</f>
        <v>301/0</v>
      </c>
    </row>
    <row r="274" spans="1:6" hidden="1" x14ac:dyDescent="0.35">
      <c r="A274" t="s">
        <v>790</v>
      </c>
      <c r="B274" t="s">
        <v>1210</v>
      </c>
      <c r="C274">
        <v>99</v>
      </c>
      <c r="D274">
        <v>0</v>
      </c>
      <c r="E274">
        <v>18</v>
      </c>
      <c r="F274" t="str">
        <f>_xlfn.CONCAT(zHotTipsUsed[[#This Row],[TipperID]],"/",zHotTipsUsed[[#This Row],[RoundNum]])</f>
        <v>99/0</v>
      </c>
    </row>
    <row r="275" spans="1:6" hidden="1" x14ac:dyDescent="0.35">
      <c r="A275" t="s">
        <v>790</v>
      </c>
      <c r="B275" t="s">
        <v>1210</v>
      </c>
      <c r="C275">
        <v>165</v>
      </c>
      <c r="D275">
        <v>0</v>
      </c>
      <c r="E275">
        <v>8</v>
      </c>
      <c r="F275" t="str">
        <f>_xlfn.CONCAT(zHotTipsUsed[[#This Row],[TipperID]],"/",zHotTipsUsed[[#This Row],[RoundNum]])</f>
        <v>165/0</v>
      </c>
    </row>
    <row r="276" spans="1:6" hidden="1" x14ac:dyDescent="0.35">
      <c r="A276" t="s">
        <v>790</v>
      </c>
      <c r="B276" t="s">
        <v>1210</v>
      </c>
      <c r="C276">
        <v>156</v>
      </c>
      <c r="D276">
        <v>0</v>
      </c>
      <c r="E276">
        <v>8</v>
      </c>
      <c r="F276" t="str">
        <f>_xlfn.CONCAT(zHotTipsUsed[[#This Row],[TipperID]],"/",zHotTipsUsed[[#This Row],[RoundNum]])</f>
        <v>156/0</v>
      </c>
    </row>
    <row r="277" spans="1:6" hidden="1" x14ac:dyDescent="0.35">
      <c r="A277" t="s">
        <v>790</v>
      </c>
      <c r="B277" t="s">
        <v>1210</v>
      </c>
      <c r="C277">
        <v>39</v>
      </c>
      <c r="D277">
        <v>0</v>
      </c>
      <c r="E277">
        <v>17</v>
      </c>
      <c r="F277" t="str">
        <f>_xlfn.CONCAT(zHotTipsUsed[[#This Row],[TipperID]],"/",zHotTipsUsed[[#This Row],[RoundNum]])</f>
        <v>39/0</v>
      </c>
    </row>
    <row r="278" spans="1:6" hidden="1" x14ac:dyDescent="0.35">
      <c r="A278" t="s">
        <v>790</v>
      </c>
      <c r="B278" t="s">
        <v>1210</v>
      </c>
      <c r="C278">
        <v>257</v>
      </c>
      <c r="D278">
        <v>0</v>
      </c>
      <c r="E278">
        <v>8</v>
      </c>
      <c r="F278" t="str">
        <f>_xlfn.CONCAT(zHotTipsUsed[[#This Row],[TipperID]],"/",zHotTipsUsed[[#This Row],[RoundNum]])</f>
        <v>257/0</v>
      </c>
    </row>
    <row r="279" spans="1:6" hidden="1" x14ac:dyDescent="0.35">
      <c r="A279" t="s">
        <v>790</v>
      </c>
      <c r="B279" t="s">
        <v>1210</v>
      </c>
      <c r="C279">
        <v>174</v>
      </c>
      <c r="D279">
        <v>0</v>
      </c>
      <c r="E279">
        <v>8</v>
      </c>
      <c r="F279" t="str">
        <f>_xlfn.CONCAT(zHotTipsUsed[[#This Row],[TipperID]],"/",zHotTipsUsed[[#This Row],[RoundNum]])</f>
        <v>174/0</v>
      </c>
    </row>
    <row r="280" spans="1:6" hidden="1" x14ac:dyDescent="0.35">
      <c r="A280" t="s">
        <v>790</v>
      </c>
      <c r="B280" t="s">
        <v>1210</v>
      </c>
      <c r="C280">
        <v>67</v>
      </c>
      <c r="D280">
        <v>0</v>
      </c>
      <c r="E280">
        <v>8</v>
      </c>
      <c r="F280" t="str">
        <f>_xlfn.CONCAT(zHotTipsUsed[[#This Row],[TipperID]],"/",zHotTipsUsed[[#This Row],[RoundNum]])</f>
        <v>67/0</v>
      </c>
    </row>
    <row r="281" spans="1:6" hidden="1" x14ac:dyDescent="0.35">
      <c r="A281" t="s">
        <v>790</v>
      </c>
      <c r="B281" t="s">
        <v>1210</v>
      </c>
      <c r="C281">
        <v>219</v>
      </c>
      <c r="D281">
        <v>0</v>
      </c>
      <c r="E281">
        <v>8</v>
      </c>
      <c r="F281" t="str">
        <f>_xlfn.CONCAT(zHotTipsUsed[[#This Row],[TipperID]],"/",zHotTipsUsed[[#This Row],[RoundNum]])</f>
        <v>219/0</v>
      </c>
    </row>
    <row r="282" spans="1:6" hidden="1" x14ac:dyDescent="0.35">
      <c r="A282" t="s">
        <v>790</v>
      </c>
      <c r="B282" t="s">
        <v>1210</v>
      </c>
      <c r="C282">
        <v>312</v>
      </c>
      <c r="D282">
        <v>0</v>
      </c>
      <c r="E282">
        <v>17</v>
      </c>
      <c r="F282" t="str">
        <f>_xlfn.CONCAT(zHotTipsUsed[[#This Row],[TipperID]],"/",zHotTipsUsed[[#This Row],[RoundNum]])</f>
        <v>312/0</v>
      </c>
    </row>
    <row r="283" spans="1:6" hidden="1" x14ac:dyDescent="0.35">
      <c r="A283" t="s">
        <v>790</v>
      </c>
      <c r="B283" t="s">
        <v>1210</v>
      </c>
      <c r="C283">
        <v>37</v>
      </c>
      <c r="D283">
        <v>0</v>
      </c>
      <c r="E283">
        <v>8</v>
      </c>
      <c r="F283" t="str">
        <f>_xlfn.CONCAT(zHotTipsUsed[[#This Row],[TipperID]],"/",zHotTipsUsed[[#This Row],[RoundNum]])</f>
        <v>37/0</v>
      </c>
    </row>
    <row r="284" spans="1:6" hidden="1" x14ac:dyDescent="0.35">
      <c r="A284" t="s">
        <v>790</v>
      </c>
      <c r="B284" t="s">
        <v>1210</v>
      </c>
      <c r="C284">
        <v>239</v>
      </c>
      <c r="D284">
        <v>0</v>
      </c>
      <c r="E284">
        <v>6</v>
      </c>
      <c r="F284" t="str">
        <f>_xlfn.CONCAT(zHotTipsUsed[[#This Row],[TipperID]],"/",zHotTipsUsed[[#This Row],[RoundNum]])</f>
        <v>239/0</v>
      </c>
    </row>
    <row r="285" spans="1:6" hidden="1" x14ac:dyDescent="0.35">
      <c r="A285" t="s">
        <v>790</v>
      </c>
      <c r="B285" t="s">
        <v>1210</v>
      </c>
      <c r="C285">
        <v>297</v>
      </c>
      <c r="D285">
        <v>0</v>
      </c>
      <c r="E285">
        <v>17</v>
      </c>
      <c r="F285" t="str">
        <f>_xlfn.CONCAT(zHotTipsUsed[[#This Row],[TipperID]],"/",zHotTipsUsed[[#This Row],[RoundNum]])</f>
        <v>297/0</v>
      </c>
    </row>
    <row r="286" spans="1:6" hidden="1" x14ac:dyDescent="0.35">
      <c r="A286" t="s">
        <v>790</v>
      </c>
      <c r="B286" t="s">
        <v>1210</v>
      </c>
      <c r="C286">
        <v>115</v>
      </c>
      <c r="D286">
        <v>0</v>
      </c>
      <c r="E286">
        <v>8</v>
      </c>
      <c r="F286" t="str">
        <f>_xlfn.CONCAT(zHotTipsUsed[[#This Row],[TipperID]],"/",zHotTipsUsed[[#This Row],[RoundNum]])</f>
        <v>115/0</v>
      </c>
    </row>
    <row r="287" spans="1:6" hidden="1" x14ac:dyDescent="0.35">
      <c r="A287" t="s">
        <v>790</v>
      </c>
      <c r="B287" t="s">
        <v>1210</v>
      </c>
      <c r="C287">
        <v>316</v>
      </c>
      <c r="D287">
        <v>0</v>
      </c>
      <c r="E287">
        <v>17</v>
      </c>
      <c r="F287" t="str">
        <f>_xlfn.CONCAT(zHotTipsUsed[[#This Row],[TipperID]],"/",zHotTipsUsed[[#This Row],[RoundNum]])</f>
        <v>316/0</v>
      </c>
    </row>
    <row r="288" spans="1:6" hidden="1" x14ac:dyDescent="0.35">
      <c r="A288" t="s">
        <v>790</v>
      </c>
      <c r="B288" t="s">
        <v>1210</v>
      </c>
      <c r="C288">
        <v>63</v>
      </c>
      <c r="D288">
        <v>0</v>
      </c>
      <c r="E288">
        <v>8</v>
      </c>
      <c r="F288" t="str">
        <f>_xlfn.CONCAT(zHotTipsUsed[[#This Row],[TipperID]],"/",zHotTipsUsed[[#This Row],[RoundNum]])</f>
        <v>63/0</v>
      </c>
    </row>
    <row r="289" spans="1:6" hidden="1" x14ac:dyDescent="0.35">
      <c r="A289" t="s">
        <v>790</v>
      </c>
      <c r="B289" t="s">
        <v>1210</v>
      </c>
      <c r="C289">
        <v>122</v>
      </c>
      <c r="D289">
        <v>0</v>
      </c>
      <c r="E289">
        <v>16</v>
      </c>
      <c r="F289" t="str">
        <f>_xlfn.CONCAT(zHotTipsUsed[[#This Row],[TipperID]],"/",zHotTipsUsed[[#This Row],[RoundNum]])</f>
        <v>122/0</v>
      </c>
    </row>
    <row r="290" spans="1:6" hidden="1" x14ac:dyDescent="0.35">
      <c r="A290" t="s">
        <v>790</v>
      </c>
      <c r="B290" t="s">
        <v>1210</v>
      </c>
      <c r="C290">
        <v>106</v>
      </c>
      <c r="D290">
        <v>0</v>
      </c>
      <c r="E290">
        <v>8</v>
      </c>
      <c r="F290" t="str">
        <f>_xlfn.CONCAT(zHotTipsUsed[[#This Row],[TipperID]],"/",zHotTipsUsed[[#This Row],[RoundNum]])</f>
        <v>106/0</v>
      </c>
    </row>
    <row r="291" spans="1:6" hidden="1" x14ac:dyDescent="0.35">
      <c r="A291" t="s">
        <v>790</v>
      </c>
      <c r="B291" t="s">
        <v>1210</v>
      </c>
      <c r="C291">
        <v>192</v>
      </c>
      <c r="D291">
        <v>0</v>
      </c>
      <c r="E291">
        <v>17</v>
      </c>
      <c r="F291" t="str">
        <f>_xlfn.CONCAT(zHotTipsUsed[[#This Row],[TipperID]],"/",zHotTipsUsed[[#This Row],[RoundNum]])</f>
        <v>192/0</v>
      </c>
    </row>
    <row r="292" spans="1:6" hidden="1" x14ac:dyDescent="0.35">
      <c r="A292" t="s">
        <v>790</v>
      </c>
      <c r="B292" t="s">
        <v>1210</v>
      </c>
      <c r="C292">
        <v>48</v>
      </c>
      <c r="D292">
        <v>0</v>
      </c>
      <c r="E292">
        <v>18</v>
      </c>
      <c r="F292" t="str">
        <f>_xlfn.CONCAT(zHotTipsUsed[[#This Row],[TipperID]],"/",zHotTipsUsed[[#This Row],[RoundNum]])</f>
        <v>48/0</v>
      </c>
    </row>
    <row r="293" spans="1:6" hidden="1" x14ac:dyDescent="0.35">
      <c r="A293" t="s">
        <v>790</v>
      </c>
      <c r="B293" t="s">
        <v>1210</v>
      </c>
      <c r="C293">
        <v>146</v>
      </c>
      <c r="D293">
        <v>0</v>
      </c>
      <c r="E293">
        <v>5</v>
      </c>
      <c r="F293" t="str">
        <f>_xlfn.CONCAT(zHotTipsUsed[[#This Row],[TipperID]],"/",zHotTipsUsed[[#This Row],[RoundNum]])</f>
        <v>146/0</v>
      </c>
    </row>
    <row r="294" spans="1:6" hidden="1" x14ac:dyDescent="0.35">
      <c r="A294" t="s">
        <v>790</v>
      </c>
      <c r="B294" t="s">
        <v>1210</v>
      </c>
      <c r="C294">
        <v>75</v>
      </c>
      <c r="D294">
        <v>0</v>
      </c>
      <c r="E294">
        <v>5</v>
      </c>
      <c r="F294" t="str">
        <f>_xlfn.CONCAT(zHotTipsUsed[[#This Row],[TipperID]],"/",zHotTipsUsed[[#This Row],[RoundNum]])</f>
        <v>75/0</v>
      </c>
    </row>
    <row r="295" spans="1:6" hidden="1" x14ac:dyDescent="0.35">
      <c r="A295" t="s">
        <v>790</v>
      </c>
      <c r="B295" t="s">
        <v>1210</v>
      </c>
      <c r="C295">
        <v>285</v>
      </c>
      <c r="D295">
        <v>0</v>
      </c>
      <c r="E295">
        <v>5</v>
      </c>
      <c r="F295" t="str">
        <f>_xlfn.CONCAT(zHotTipsUsed[[#This Row],[TipperID]],"/",zHotTipsUsed[[#This Row],[RoundNum]])</f>
        <v>285/0</v>
      </c>
    </row>
    <row r="296" spans="1:6" hidden="1" x14ac:dyDescent="0.35">
      <c r="A296" t="s">
        <v>790</v>
      </c>
      <c r="B296" t="s">
        <v>1210</v>
      </c>
      <c r="C296">
        <v>84</v>
      </c>
      <c r="D296">
        <v>0</v>
      </c>
      <c r="E296">
        <v>5</v>
      </c>
      <c r="F296" t="str">
        <f>_xlfn.CONCAT(zHotTipsUsed[[#This Row],[TipperID]],"/",zHotTipsUsed[[#This Row],[RoundNum]])</f>
        <v>84/0</v>
      </c>
    </row>
    <row r="297" spans="1:6" hidden="1" x14ac:dyDescent="0.35">
      <c r="A297" t="s">
        <v>790</v>
      </c>
      <c r="B297" t="s">
        <v>1210</v>
      </c>
      <c r="C297">
        <v>7</v>
      </c>
      <c r="D297">
        <v>0</v>
      </c>
      <c r="E297">
        <v>5</v>
      </c>
      <c r="F297" t="str">
        <f>_xlfn.CONCAT(zHotTipsUsed[[#This Row],[TipperID]],"/",zHotTipsUsed[[#This Row],[RoundNum]])</f>
        <v>7/0</v>
      </c>
    </row>
    <row r="298" spans="1:6" hidden="1" x14ac:dyDescent="0.35">
      <c r="A298" t="s">
        <v>790</v>
      </c>
      <c r="B298" t="s">
        <v>1210</v>
      </c>
      <c r="C298">
        <v>166</v>
      </c>
      <c r="D298">
        <v>0</v>
      </c>
      <c r="E298">
        <v>5</v>
      </c>
      <c r="F298" t="str">
        <f>_xlfn.CONCAT(zHotTipsUsed[[#This Row],[TipperID]],"/",zHotTipsUsed[[#This Row],[RoundNum]])</f>
        <v>166/0</v>
      </c>
    </row>
    <row r="299" spans="1:6" hidden="1" x14ac:dyDescent="0.35">
      <c r="A299" t="s">
        <v>790</v>
      </c>
      <c r="B299" t="s">
        <v>1210</v>
      </c>
      <c r="C299">
        <v>15</v>
      </c>
      <c r="D299">
        <v>0</v>
      </c>
      <c r="E299">
        <v>5</v>
      </c>
      <c r="F299" t="str">
        <f>_xlfn.CONCAT(zHotTipsUsed[[#This Row],[TipperID]],"/",zHotTipsUsed[[#This Row],[RoundNum]])</f>
        <v>15/0</v>
      </c>
    </row>
    <row r="300" spans="1:6" hidden="1" x14ac:dyDescent="0.35">
      <c r="A300" t="s">
        <v>790</v>
      </c>
      <c r="B300" t="s">
        <v>1210</v>
      </c>
      <c r="C300">
        <v>286</v>
      </c>
      <c r="D300">
        <v>0</v>
      </c>
      <c r="E300">
        <v>5</v>
      </c>
      <c r="F300" t="str">
        <f>_xlfn.CONCAT(zHotTipsUsed[[#This Row],[TipperID]],"/",zHotTipsUsed[[#This Row],[RoundNum]])</f>
        <v>286/0</v>
      </c>
    </row>
    <row r="301" spans="1:6" hidden="1" x14ac:dyDescent="0.35">
      <c r="A301" t="s">
        <v>790</v>
      </c>
      <c r="B301" t="s">
        <v>1210</v>
      </c>
      <c r="C301">
        <v>56</v>
      </c>
      <c r="D301">
        <v>0</v>
      </c>
      <c r="E301">
        <v>5</v>
      </c>
      <c r="F301" t="str">
        <f>_xlfn.CONCAT(zHotTipsUsed[[#This Row],[TipperID]],"/",zHotTipsUsed[[#This Row],[RoundNum]])</f>
        <v>56/0</v>
      </c>
    </row>
    <row r="302" spans="1:6" hidden="1" x14ac:dyDescent="0.35">
      <c r="A302" t="s">
        <v>790</v>
      </c>
      <c r="B302" t="s">
        <v>1210</v>
      </c>
      <c r="C302">
        <v>89</v>
      </c>
      <c r="D302">
        <v>0</v>
      </c>
      <c r="E302">
        <v>5</v>
      </c>
      <c r="F302" t="str">
        <f>_xlfn.CONCAT(zHotTipsUsed[[#This Row],[TipperID]],"/",zHotTipsUsed[[#This Row],[RoundNum]])</f>
        <v>89/0</v>
      </c>
    </row>
    <row r="303" spans="1:6" hidden="1" x14ac:dyDescent="0.35">
      <c r="A303" t="s">
        <v>790</v>
      </c>
      <c r="B303" t="s">
        <v>1210</v>
      </c>
      <c r="C303">
        <v>245</v>
      </c>
      <c r="D303">
        <v>0</v>
      </c>
      <c r="E303">
        <v>5</v>
      </c>
      <c r="F303" t="str">
        <f>_xlfn.CONCAT(zHotTipsUsed[[#This Row],[TipperID]],"/",zHotTipsUsed[[#This Row],[RoundNum]])</f>
        <v>245/0</v>
      </c>
    </row>
    <row r="304" spans="1:6" hidden="1" x14ac:dyDescent="0.35">
      <c r="A304" t="s">
        <v>790</v>
      </c>
      <c r="B304" t="s">
        <v>1210</v>
      </c>
      <c r="C304">
        <v>40</v>
      </c>
      <c r="D304">
        <v>0</v>
      </c>
      <c r="E304">
        <v>5</v>
      </c>
      <c r="F304" t="str">
        <f>_xlfn.CONCAT(zHotTipsUsed[[#This Row],[TipperID]],"/",zHotTipsUsed[[#This Row],[RoundNum]])</f>
        <v>40/0</v>
      </c>
    </row>
    <row r="305" spans="1:6" hidden="1" x14ac:dyDescent="0.35">
      <c r="A305" t="s">
        <v>790</v>
      </c>
      <c r="B305" t="s">
        <v>1210</v>
      </c>
      <c r="C305">
        <v>98</v>
      </c>
      <c r="D305">
        <v>0</v>
      </c>
      <c r="E305">
        <v>5</v>
      </c>
      <c r="F305" t="str">
        <f>_xlfn.CONCAT(zHotTipsUsed[[#This Row],[TipperID]],"/",zHotTipsUsed[[#This Row],[RoundNum]])</f>
        <v>98/0</v>
      </c>
    </row>
    <row r="306" spans="1:6" hidden="1" x14ac:dyDescent="0.35">
      <c r="A306" t="s">
        <v>790</v>
      </c>
      <c r="B306" t="s">
        <v>1210</v>
      </c>
      <c r="C306">
        <v>186</v>
      </c>
      <c r="D306">
        <v>0</v>
      </c>
      <c r="E306">
        <v>5</v>
      </c>
      <c r="F306" t="str">
        <f>_xlfn.CONCAT(zHotTipsUsed[[#This Row],[TipperID]],"/",zHotTipsUsed[[#This Row],[RoundNum]])</f>
        <v>186/0</v>
      </c>
    </row>
    <row r="307" spans="1:6" hidden="1" x14ac:dyDescent="0.35">
      <c r="A307" t="s">
        <v>790</v>
      </c>
      <c r="B307" t="s">
        <v>1210</v>
      </c>
      <c r="C307">
        <v>235</v>
      </c>
      <c r="D307">
        <v>0</v>
      </c>
      <c r="E307">
        <v>5</v>
      </c>
      <c r="F307" t="str">
        <f>_xlfn.CONCAT(zHotTipsUsed[[#This Row],[TipperID]],"/",zHotTipsUsed[[#This Row],[RoundNum]])</f>
        <v>235/0</v>
      </c>
    </row>
    <row r="308" spans="1:6" hidden="1" x14ac:dyDescent="0.35">
      <c r="A308" t="s">
        <v>790</v>
      </c>
      <c r="B308" t="s">
        <v>1210</v>
      </c>
      <c r="C308">
        <v>224</v>
      </c>
      <c r="D308">
        <v>0</v>
      </c>
      <c r="E308">
        <v>5</v>
      </c>
      <c r="F308" t="str">
        <f>_xlfn.CONCAT(zHotTipsUsed[[#This Row],[TipperID]],"/",zHotTipsUsed[[#This Row],[RoundNum]])</f>
        <v>224/0</v>
      </c>
    </row>
    <row r="309" spans="1:6" hidden="1" x14ac:dyDescent="0.35">
      <c r="A309" t="s">
        <v>790</v>
      </c>
      <c r="B309" t="s">
        <v>1210</v>
      </c>
      <c r="C309">
        <v>188</v>
      </c>
      <c r="D309">
        <v>0</v>
      </c>
      <c r="E309">
        <v>5</v>
      </c>
      <c r="F309" t="str">
        <f>_xlfn.CONCAT(zHotTipsUsed[[#This Row],[TipperID]],"/",zHotTipsUsed[[#This Row],[RoundNum]])</f>
        <v>188/0</v>
      </c>
    </row>
    <row r="310" spans="1:6" hidden="1" x14ac:dyDescent="0.35">
      <c r="A310" t="s">
        <v>790</v>
      </c>
      <c r="B310" t="s">
        <v>1210</v>
      </c>
      <c r="C310">
        <v>43</v>
      </c>
      <c r="D310">
        <v>0</v>
      </c>
      <c r="E310">
        <v>5</v>
      </c>
      <c r="F310" t="str">
        <f>_xlfn.CONCAT(zHotTipsUsed[[#This Row],[TipperID]],"/",zHotTipsUsed[[#This Row],[RoundNum]])</f>
        <v>43/0</v>
      </c>
    </row>
    <row r="311" spans="1:6" hidden="1" x14ac:dyDescent="0.35">
      <c r="A311" t="s">
        <v>790</v>
      </c>
      <c r="B311" t="s">
        <v>1210</v>
      </c>
      <c r="C311">
        <v>212</v>
      </c>
      <c r="D311">
        <v>0</v>
      </c>
      <c r="E311">
        <v>5</v>
      </c>
      <c r="F311" t="str">
        <f>_xlfn.CONCAT(zHotTipsUsed[[#This Row],[TipperID]],"/",zHotTipsUsed[[#This Row],[RoundNum]])</f>
        <v>212/0</v>
      </c>
    </row>
    <row r="312" spans="1:6" hidden="1" x14ac:dyDescent="0.35">
      <c r="A312" t="s">
        <v>790</v>
      </c>
      <c r="B312" t="s">
        <v>1210</v>
      </c>
      <c r="C312">
        <v>173</v>
      </c>
      <c r="D312">
        <v>0</v>
      </c>
      <c r="E312">
        <v>5</v>
      </c>
      <c r="F312" t="str">
        <f>_xlfn.CONCAT(zHotTipsUsed[[#This Row],[TipperID]],"/",zHotTipsUsed[[#This Row],[RoundNum]])</f>
        <v>173/0</v>
      </c>
    </row>
    <row r="313" spans="1:6" hidden="1" x14ac:dyDescent="0.35">
      <c r="A313" t="s">
        <v>790</v>
      </c>
      <c r="B313" t="s">
        <v>1210</v>
      </c>
      <c r="C313">
        <v>274</v>
      </c>
      <c r="D313">
        <v>0</v>
      </c>
      <c r="E313">
        <v>5</v>
      </c>
      <c r="F313" t="str">
        <f>_xlfn.CONCAT(zHotTipsUsed[[#This Row],[TipperID]],"/",zHotTipsUsed[[#This Row],[RoundNum]])</f>
        <v>274/0</v>
      </c>
    </row>
    <row r="314" spans="1:6" hidden="1" x14ac:dyDescent="0.35">
      <c r="A314" t="s">
        <v>790</v>
      </c>
      <c r="B314" t="s">
        <v>1210</v>
      </c>
      <c r="C314">
        <v>302</v>
      </c>
      <c r="D314">
        <v>0</v>
      </c>
      <c r="E314">
        <v>5</v>
      </c>
      <c r="F314" t="str">
        <f>_xlfn.CONCAT(zHotTipsUsed[[#This Row],[TipperID]],"/",zHotTipsUsed[[#This Row],[RoundNum]])</f>
        <v>302/0</v>
      </c>
    </row>
    <row r="315" spans="1:6" hidden="1" x14ac:dyDescent="0.35">
      <c r="A315" t="s">
        <v>790</v>
      </c>
      <c r="B315" t="s">
        <v>1210</v>
      </c>
      <c r="C315">
        <v>18</v>
      </c>
      <c r="D315">
        <v>0</v>
      </c>
      <c r="E315">
        <v>5</v>
      </c>
      <c r="F315" t="str">
        <f>_xlfn.CONCAT(zHotTipsUsed[[#This Row],[TipperID]],"/",zHotTipsUsed[[#This Row],[RoundNum]])</f>
        <v>18/0</v>
      </c>
    </row>
    <row r="316" spans="1:6" hidden="1" x14ac:dyDescent="0.35">
      <c r="A316" t="s">
        <v>790</v>
      </c>
      <c r="B316" t="s">
        <v>1210</v>
      </c>
      <c r="C316">
        <v>31</v>
      </c>
      <c r="D316">
        <v>0</v>
      </c>
      <c r="E316">
        <v>5</v>
      </c>
      <c r="F316" t="str">
        <f>_xlfn.CONCAT(zHotTipsUsed[[#This Row],[TipperID]],"/",zHotTipsUsed[[#This Row],[RoundNum]])</f>
        <v>31/0</v>
      </c>
    </row>
    <row r="317" spans="1:6" hidden="1" x14ac:dyDescent="0.35">
      <c r="A317" t="s">
        <v>790</v>
      </c>
      <c r="B317" t="s">
        <v>1210</v>
      </c>
      <c r="C317">
        <v>223</v>
      </c>
      <c r="D317">
        <v>0</v>
      </c>
      <c r="E317">
        <v>5</v>
      </c>
      <c r="F317" t="str">
        <f>_xlfn.CONCAT(zHotTipsUsed[[#This Row],[TipperID]],"/",zHotTipsUsed[[#This Row],[RoundNum]])</f>
        <v>223/0</v>
      </c>
    </row>
    <row r="318" spans="1:6" hidden="1" x14ac:dyDescent="0.35">
      <c r="A318" t="s">
        <v>790</v>
      </c>
      <c r="B318" t="s">
        <v>1210</v>
      </c>
      <c r="C318">
        <v>189</v>
      </c>
      <c r="D318">
        <v>0</v>
      </c>
      <c r="E318">
        <v>5</v>
      </c>
      <c r="F318" t="str">
        <f>_xlfn.CONCAT(zHotTipsUsed[[#This Row],[TipperID]],"/",zHotTipsUsed[[#This Row],[RoundNum]])</f>
        <v>189/0</v>
      </c>
    </row>
    <row r="319" spans="1:6" hidden="1" x14ac:dyDescent="0.35">
      <c r="A319" t="s">
        <v>790</v>
      </c>
      <c r="B319" t="s">
        <v>1210</v>
      </c>
      <c r="C319">
        <v>270</v>
      </c>
      <c r="D319">
        <v>0</v>
      </c>
      <c r="E319">
        <v>5</v>
      </c>
      <c r="F319" t="str">
        <f>_xlfn.CONCAT(zHotTipsUsed[[#This Row],[TipperID]],"/",zHotTipsUsed[[#This Row],[RoundNum]])</f>
        <v>270/0</v>
      </c>
    </row>
    <row r="320" spans="1:6" hidden="1" x14ac:dyDescent="0.35">
      <c r="A320" t="s">
        <v>790</v>
      </c>
      <c r="B320" t="s">
        <v>1210</v>
      </c>
      <c r="C320">
        <v>13</v>
      </c>
      <c r="D320">
        <v>0</v>
      </c>
      <c r="E320">
        <v>5</v>
      </c>
      <c r="F320" t="str">
        <f>_xlfn.CONCAT(zHotTipsUsed[[#This Row],[TipperID]],"/",zHotTipsUsed[[#This Row],[RoundNum]])</f>
        <v>13/0</v>
      </c>
    </row>
    <row r="321" spans="1:6" hidden="1" x14ac:dyDescent="0.35">
      <c r="A321" t="s">
        <v>790</v>
      </c>
      <c r="B321" t="s">
        <v>1210</v>
      </c>
      <c r="C321">
        <v>151</v>
      </c>
      <c r="D321">
        <v>0</v>
      </c>
      <c r="E321">
        <v>5</v>
      </c>
      <c r="F321" t="str">
        <f>_xlfn.CONCAT(zHotTipsUsed[[#This Row],[TipperID]],"/",zHotTipsUsed[[#This Row],[RoundNum]])</f>
        <v>151/0</v>
      </c>
    </row>
    <row r="322" spans="1:6" hidden="1" x14ac:dyDescent="0.35">
      <c r="A322" t="s">
        <v>790</v>
      </c>
      <c r="B322" t="s">
        <v>1210</v>
      </c>
      <c r="C322">
        <v>197</v>
      </c>
      <c r="D322">
        <v>0</v>
      </c>
      <c r="E322">
        <v>5</v>
      </c>
      <c r="F322" t="str">
        <f>_xlfn.CONCAT(zHotTipsUsed[[#This Row],[TipperID]],"/",zHotTipsUsed[[#This Row],[RoundNum]])</f>
        <v>197/0</v>
      </c>
    </row>
    <row r="323" spans="1:6" hidden="1" x14ac:dyDescent="0.35">
      <c r="A323" t="s">
        <v>790</v>
      </c>
      <c r="B323" t="s">
        <v>1210</v>
      </c>
      <c r="C323">
        <v>281</v>
      </c>
      <c r="D323">
        <v>0</v>
      </c>
      <c r="E323">
        <v>5</v>
      </c>
      <c r="F323" t="str">
        <f>_xlfn.CONCAT(zHotTipsUsed[[#This Row],[TipperID]],"/",zHotTipsUsed[[#This Row],[RoundNum]])</f>
        <v>281/0</v>
      </c>
    </row>
    <row r="324" spans="1:6" hidden="1" x14ac:dyDescent="0.35">
      <c r="A324" t="s">
        <v>790</v>
      </c>
      <c r="B324" t="s">
        <v>1210</v>
      </c>
      <c r="C324">
        <v>200</v>
      </c>
      <c r="D324">
        <v>0</v>
      </c>
      <c r="E324">
        <v>5</v>
      </c>
      <c r="F324" t="str">
        <f>_xlfn.CONCAT(zHotTipsUsed[[#This Row],[TipperID]],"/",zHotTipsUsed[[#This Row],[RoundNum]])</f>
        <v>200/0</v>
      </c>
    </row>
    <row r="325" spans="1:6" hidden="1" x14ac:dyDescent="0.35">
      <c r="A325" t="s">
        <v>790</v>
      </c>
      <c r="B325" t="s">
        <v>1210</v>
      </c>
      <c r="C325">
        <v>33</v>
      </c>
      <c r="D325">
        <v>0</v>
      </c>
      <c r="E325">
        <v>5</v>
      </c>
      <c r="F325" t="str">
        <f>_xlfn.CONCAT(zHotTipsUsed[[#This Row],[TipperID]],"/",zHotTipsUsed[[#This Row],[RoundNum]])</f>
        <v>33/0</v>
      </c>
    </row>
    <row r="326" spans="1:6" hidden="1" x14ac:dyDescent="0.35">
      <c r="A326" t="s">
        <v>790</v>
      </c>
      <c r="B326" t="s">
        <v>1210</v>
      </c>
      <c r="C326">
        <v>183</v>
      </c>
      <c r="D326">
        <v>0</v>
      </c>
      <c r="E326">
        <v>5</v>
      </c>
      <c r="F326" t="str">
        <f>_xlfn.CONCAT(zHotTipsUsed[[#This Row],[TipperID]],"/",zHotTipsUsed[[#This Row],[RoundNum]])</f>
        <v>183/0</v>
      </c>
    </row>
    <row r="327" spans="1:6" hidden="1" x14ac:dyDescent="0.35">
      <c r="A327" t="s">
        <v>790</v>
      </c>
      <c r="B327" t="s">
        <v>1210</v>
      </c>
      <c r="C327">
        <v>53</v>
      </c>
      <c r="D327">
        <v>0</v>
      </c>
      <c r="E327">
        <v>5</v>
      </c>
      <c r="F327" t="str">
        <f>_xlfn.CONCAT(zHotTipsUsed[[#This Row],[TipperID]],"/",zHotTipsUsed[[#This Row],[RoundNum]])</f>
        <v>53/0</v>
      </c>
    </row>
    <row r="328" spans="1:6" hidden="1" x14ac:dyDescent="0.35">
      <c r="A328" t="s">
        <v>790</v>
      </c>
      <c r="B328" t="s">
        <v>1210</v>
      </c>
      <c r="C328">
        <v>126</v>
      </c>
      <c r="D328">
        <v>0</v>
      </c>
      <c r="E328">
        <v>5</v>
      </c>
      <c r="F328" t="str">
        <f>_xlfn.CONCAT(zHotTipsUsed[[#This Row],[TipperID]],"/",zHotTipsUsed[[#This Row],[RoundNum]])</f>
        <v>126/0</v>
      </c>
    </row>
    <row r="329" spans="1:6" hidden="1" x14ac:dyDescent="0.35">
      <c r="A329" t="s">
        <v>790</v>
      </c>
      <c r="B329" t="s">
        <v>1210</v>
      </c>
      <c r="C329">
        <v>27</v>
      </c>
      <c r="D329">
        <v>0</v>
      </c>
      <c r="E329">
        <v>5</v>
      </c>
      <c r="F329" t="str">
        <f>_xlfn.CONCAT(zHotTipsUsed[[#This Row],[TipperID]],"/",zHotTipsUsed[[#This Row],[RoundNum]])</f>
        <v>27/0</v>
      </c>
    </row>
    <row r="330" spans="1:6" hidden="1" x14ac:dyDescent="0.35">
      <c r="A330" t="s">
        <v>790</v>
      </c>
      <c r="B330" t="s">
        <v>1210</v>
      </c>
      <c r="C330">
        <v>132</v>
      </c>
      <c r="D330">
        <v>0</v>
      </c>
      <c r="E330">
        <v>5</v>
      </c>
      <c r="F330" t="str">
        <f>_xlfn.CONCAT(zHotTipsUsed[[#This Row],[TipperID]],"/",zHotTipsUsed[[#This Row],[RoundNum]])</f>
        <v>132/0</v>
      </c>
    </row>
    <row r="331" spans="1:6" hidden="1" x14ac:dyDescent="0.35">
      <c r="A331" t="s">
        <v>790</v>
      </c>
      <c r="B331" t="s">
        <v>1210</v>
      </c>
      <c r="C331">
        <v>60</v>
      </c>
      <c r="D331">
        <v>0</v>
      </c>
      <c r="E331">
        <v>5</v>
      </c>
      <c r="F331" t="str">
        <f>_xlfn.CONCAT(zHotTipsUsed[[#This Row],[TipperID]],"/",zHotTipsUsed[[#This Row],[RoundNum]])</f>
        <v>60/0</v>
      </c>
    </row>
    <row r="332" spans="1:6" hidden="1" x14ac:dyDescent="0.35">
      <c r="A332" t="s">
        <v>790</v>
      </c>
      <c r="B332" t="s">
        <v>1210</v>
      </c>
      <c r="C332">
        <v>311</v>
      </c>
      <c r="D332">
        <v>0</v>
      </c>
      <c r="E332">
        <v>5</v>
      </c>
      <c r="F332" t="str">
        <f>_xlfn.CONCAT(zHotTipsUsed[[#This Row],[TipperID]],"/",zHotTipsUsed[[#This Row],[RoundNum]])</f>
        <v>311/0</v>
      </c>
    </row>
    <row r="333" spans="1:6" hidden="1" x14ac:dyDescent="0.35">
      <c r="A333" t="s">
        <v>790</v>
      </c>
      <c r="B333" t="s">
        <v>1210</v>
      </c>
      <c r="C333">
        <v>269</v>
      </c>
      <c r="D333">
        <v>0</v>
      </c>
      <c r="E333">
        <v>5</v>
      </c>
      <c r="F333" t="str">
        <f>_xlfn.CONCAT(zHotTipsUsed[[#This Row],[TipperID]],"/",zHotTipsUsed[[#This Row],[RoundNum]])</f>
        <v>269/0</v>
      </c>
    </row>
    <row r="334" spans="1:6" hidden="1" x14ac:dyDescent="0.35">
      <c r="A334" t="s">
        <v>790</v>
      </c>
      <c r="B334" t="s">
        <v>1210</v>
      </c>
      <c r="C334">
        <v>199</v>
      </c>
      <c r="D334">
        <v>0</v>
      </c>
      <c r="E334">
        <v>5</v>
      </c>
      <c r="F334" t="str">
        <f>_xlfn.CONCAT(zHotTipsUsed[[#This Row],[TipperID]],"/",zHotTipsUsed[[#This Row],[RoundNum]])</f>
        <v>199/0</v>
      </c>
    </row>
    <row r="335" spans="1:6" hidden="1" x14ac:dyDescent="0.35">
      <c r="A335" t="s">
        <v>790</v>
      </c>
      <c r="B335" t="s">
        <v>1210</v>
      </c>
      <c r="C335">
        <v>17</v>
      </c>
      <c r="D335">
        <v>0</v>
      </c>
      <c r="E335">
        <v>5</v>
      </c>
      <c r="F335" t="str">
        <f>_xlfn.CONCAT(zHotTipsUsed[[#This Row],[TipperID]],"/",zHotTipsUsed[[#This Row],[RoundNum]])</f>
        <v>17/0</v>
      </c>
    </row>
    <row r="336" spans="1:6" hidden="1" x14ac:dyDescent="0.35">
      <c r="A336" t="s">
        <v>790</v>
      </c>
      <c r="B336" t="s">
        <v>1210</v>
      </c>
      <c r="C336">
        <v>114</v>
      </c>
      <c r="D336">
        <v>0</v>
      </c>
      <c r="E336">
        <v>5</v>
      </c>
      <c r="F336" t="str">
        <f>_xlfn.CONCAT(zHotTipsUsed[[#This Row],[TipperID]],"/",zHotTipsUsed[[#This Row],[RoundNum]])</f>
        <v>114/0</v>
      </c>
    </row>
    <row r="337" spans="1:6" hidden="1" x14ac:dyDescent="0.35">
      <c r="A337" t="s">
        <v>790</v>
      </c>
      <c r="B337" t="s">
        <v>1210</v>
      </c>
      <c r="C337">
        <v>298</v>
      </c>
      <c r="D337">
        <v>0</v>
      </c>
      <c r="E337">
        <v>5</v>
      </c>
      <c r="F337" t="str">
        <f>_xlfn.CONCAT(zHotTipsUsed[[#This Row],[TipperID]],"/",zHotTipsUsed[[#This Row],[RoundNum]])</f>
        <v>298/0</v>
      </c>
    </row>
    <row r="338" spans="1:6" hidden="1" x14ac:dyDescent="0.35">
      <c r="A338" t="s">
        <v>790</v>
      </c>
      <c r="B338" t="s">
        <v>1210</v>
      </c>
      <c r="C338">
        <v>299</v>
      </c>
      <c r="D338">
        <v>0</v>
      </c>
      <c r="E338">
        <v>5</v>
      </c>
      <c r="F338" t="str">
        <f>_xlfn.CONCAT(zHotTipsUsed[[#This Row],[TipperID]],"/",zHotTipsUsed[[#This Row],[RoundNum]])</f>
        <v>299/0</v>
      </c>
    </row>
    <row r="339" spans="1:6" hidden="1" x14ac:dyDescent="0.35">
      <c r="A339" t="s">
        <v>790</v>
      </c>
      <c r="B339" t="s">
        <v>1210</v>
      </c>
      <c r="C339">
        <v>171</v>
      </c>
      <c r="D339">
        <v>0</v>
      </c>
      <c r="E339">
        <v>5</v>
      </c>
      <c r="F339" t="str">
        <f>_xlfn.CONCAT(zHotTipsUsed[[#This Row],[TipperID]],"/",zHotTipsUsed[[#This Row],[RoundNum]])</f>
        <v>171/0</v>
      </c>
    </row>
    <row r="340" spans="1:6" hidden="1" x14ac:dyDescent="0.35">
      <c r="A340" t="s">
        <v>790</v>
      </c>
      <c r="B340" t="s">
        <v>1210</v>
      </c>
      <c r="C340">
        <v>310</v>
      </c>
      <c r="D340">
        <v>0</v>
      </c>
      <c r="E340">
        <v>5</v>
      </c>
      <c r="F340" t="str">
        <f>_xlfn.CONCAT(zHotTipsUsed[[#This Row],[TipperID]],"/",zHotTipsUsed[[#This Row],[RoundNum]])</f>
        <v>310/0</v>
      </c>
    </row>
    <row r="341" spans="1:6" hidden="1" x14ac:dyDescent="0.35">
      <c r="A341" t="s">
        <v>790</v>
      </c>
      <c r="B341" t="s">
        <v>1210</v>
      </c>
      <c r="C341">
        <v>205</v>
      </c>
      <c r="D341">
        <v>0</v>
      </c>
      <c r="E341">
        <v>5</v>
      </c>
      <c r="F341" t="str">
        <f>_xlfn.CONCAT(zHotTipsUsed[[#This Row],[TipperID]],"/",zHotTipsUsed[[#This Row],[RoundNum]])</f>
        <v>205/0</v>
      </c>
    </row>
    <row r="342" spans="1:6" hidden="1" x14ac:dyDescent="0.35">
      <c r="A342" t="s">
        <v>790</v>
      </c>
      <c r="B342" t="s">
        <v>1210</v>
      </c>
      <c r="C342">
        <v>28</v>
      </c>
      <c r="D342">
        <v>0</v>
      </c>
      <c r="E342">
        <v>5</v>
      </c>
      <c r="F342" t="str">
        <f>_xlfn.CONCAT(zHotTipsUsed[[#This Row],[TipperID]],"/",zHotTipsUsed[[#This Row],[RoundNum]])</f>
        <v>28/0</v>
      </c>
    </row>
    <row r="343" spans="1:6" hidden="1" x14ac:dyDescent="0.35">
      <c r="A343" t="s">
        <v>790</v>
      </c>
      <c r="B343" t="s">
        <v>1210</v>
      </c>
      <c r="C343">
        <v>238</v>
      </c>
      <c r="D343">
        <v>0</v>
      </c>
      <c r="E343">
        <v>5</v>
      </c>
      <c r="F343" t="str">
        <f>_xlfn.CONCAT(zHotTipsUsed[[#This Row],[TipperID]],"/",zHotTipsUsed[[#This Row],[RoundNum]])</f>
        <v>238/0</v>
      </c>
    </row>
    <row r="344" spans="1:6" hidden="1" x14ac:dyDescent="0.35">
      <c r="A344" t="s">
        <v>790</v>
      </c>
      <c r="B344" t="s">
        <v>1210</v>
      </c>
      <c r="C344">
        <v>275</v>
      </c>
      <c r="D344">
        <v>0</v>
      </c>
      <c r="E344">
        <v>5</v>
      </c>
      <c r="F344" t="str">
        <f>_xlfn.CONCAT(zHotTipsUsed[[#This Row],[TipperID]],"/",zHotTipsUsed[[#This Row],[RoundNum]])</f>
        <v>275/0</v>
      </c>
    </row>
    <row r="345" spans="1:6" hidden="1" x14ac:dyDescent="0.35">
      <c r="A345" t="s">
        <v>790</v>
      </c>
      <c r="B345" t="s">
        <v>1210</v>
      </c>
      <c r="C345">
        <v>78</v>
      </c>
      <c r="D345">
        <v>0</v>
      </c>
      <c r="E345">
        <v>5</v>
      </c>
      <c r="F345" t="str">
        <f>_xlfn.CONCAT(zHotTipsUsed[[#This Row],[TipperID]],"/",zHotTipsUsed[[#This Row],[RoundNum]])</f>
        <v>78/0</v>
      </c>
    </row>
    <row r="346" spans="1:6" hidden="1" x14ac:dyDescent="0.35">
      <c r="A346" t="s">
        <v>790</v>
      </c>
      <c r="B346" t="s">
        <v>1210</v>
      </c>
      <c r="C346">
        <v>242</v>
      </c>
      <c r="D346">
        <v>0</v>
      </c>
      <c r="E346">
        <v>5</v>
      </c>
      <c r="F346" t="str">
        <f>_xlfn.CONCAT(zHotTipsUsed[[#This Row],[TipperID]],"/",zHotTipsUsed[[#This Row],[RoundNum]])</f>
        <v>242/0</v>
      </c>
    </row>
    <row r="347" spans="1:6" hidden="1" x14ac:dyDescent="0.35">
      <c r="A347" t="s">
        <v>790</v>
      </c>
      <c r="B347" t="s">
        <v>1210</v>
      </c>
      <c r="C347">
        <v>124</v>
      </c>
      <c r="D347">
        <v>0</v>
      </c>
      <c r="E347">
        <v>5</v>
      </c>
      <c r="F347" t="str">
        <f>_xlfn.CONCAT(zHotTipsUsed[[#This Row],[TipperID]],"/",zHotTipsUsed[[#This Row],[RoundNum]])</f>
        <v>124/0</v>
      </c>
    </row>
    <row r="348" spans="1:6" hidden="1" x14ac:dyDescent="0.35">
      <c r="A348" t="s">
        <v>790</v>
      </c>
      <c r="B348" t="s">
        <v>1210</v>
      </c>
      <c r="C348">
        <v>38</v>
      </c>
      <c r="D348">
        <v>0</v>
      </c>
      <c r="E348">
        <v>5</v>
      </c>
      <c r="F348" t="str">
        <f>_xlfn.CONCAT(zHotTipsUsed[[#This Row],[TipperID]],"/",zHotTipsUsed[[#This Row],[RoundNum]])</f>
        <v>38/0</v>
      </c>
    </row>
    <row r="349" spans="1:6" hidden="1" x14ac:dyDescent="0.35">
      <c r="A349" t="s">
        <v>790</v>
      </c>
      <c r="B349" t="s">
        <v>1210</v>
      </c>
      <c r="C349">
        <v>21</v>
      </c>
      <c r="D349">
        <v>0</v>
      </c>
      <c r="E349">
        <v>5</v>
      </c>
      <c r="F349" t="str">
        <f>_xlfn.CONCAT(zHotTipsUsed[[#This Row],[TipperID]],"/",zHotTipsUsed[[#This Row],[RoundNum]])</f>
        <v>21/0</v>
      </c>
    </row>
    <row r="350" spans="1:6" hidden="1" x14ac:dyDescent="0.35">
      <c r="A350" t="s">
        <v>790</v>
      </c>
      <c r="B350" t="s">
        <v>1210</v>
      </c>
      <c r="C350">
        <v>149</v>
      </c>
      <c r="D350">
        <v>0</v>
      </c>
      <c r="E350">
        <v>5</v>
      </c>
      <c r="F350" t="str">
        <f>_xlfn.CONCAT(zHotTipsUsed[[#This Row],[TipperID]],"/",zHotTipsUsed[[#This Row],[RoundNum]])</f>
        <v>149/0</v>
      </c>
    </row>
    <row r="351" spans="1:6" hidden="1" x14ac:dyDescent="0.35">
      <c r="A351" t="s">
        <v>790</v>
      </c>
      <c r="B351" t="s">
        <v>1210</v>
      </c>
      <c r="C351">
        <v>170</v>
      </c>
      <c r="D351">
        <v>0</v>
      </c>
      <c r="E351">
        <v>5</v>
      </c>
      <c r="F351" t="str">
        <f>_xlfn.CONCAT(zHotTipsUsed[[#This Row],[TipperID]],"/",zHotTipsUsed[[#This Row],[RoundNum]])</f>
        <v>170/0</v>
      </c>
    </row>
    <row r="352" spans="1:6" hidden="1" x14ac:dyDescent="0.35">
      <c r="A352" t="s">
        <v>790</v>
      </c>
      <c r="B352" t="s">
        <v>1210</v>
      </c>
      <c r="C352">
        <v>175</v>
      </c>
      <c r="D352">
        <v>0</v>
      </c>
      <c r="E352">
        <v>5</v>
      </c>
      <c r="F352" t="str">
        <f>_xlfn.CONCAT(zHotTipsUsed[[#This Row],[TipperID]],"/",zHotTipsUsed[[#This Row],[RoundNum]])</f>
        <v>175/0</v>
      </c>
    </row>
    <row r="353" spans="1:6" hidden="1" x14ac:dyDescent="0.35">
      <c r="A353" t="s">
        <v>790</v>
      </c>
      <c r="B353" t="s">
        <v>1210</v>
      </c>
      <c r="C353">
        <v>32</v>
      </c>
      <c r="D353">
        <v>0</v>
      </c>
      <c r="E353">
        <v>5</v>
      </c>
      <c r="F353" t="str">
        <f>_xlfn.CONCAT(zHotTipsUsed[[#This Row],[TipperID]],"/",zHotTipsUsed[[#This Row],[RoundNum]])</f>
        <v>32/0</v>
      </c>
    </row>
    <row r="354" spans="1:6" hidden="1" x14ac:dyDescent="0.35">
      <c r="A354" t="s">
        <v>790</v>
      </c>
      <c r="B354" t="s">
        <v>1210</v>
      </c>
      <c r="C354">
        <v>113</v>
      </c>
      <c r="D354">
        <v>0</v>
      </c>
      <c r="E354">
        <v>5</v>
      </c>
      <c r="F354" t="str">
        <f>_xlfn.CONCAT(zHotTipsUsed[[#This Row],[TipperID]],"/",zHotTipsUsed[[#This Row],[RoundNum]])</f>
        <v>113/0</v>
      </c>
    </row>
    <row r="355" spans="1:6" hidden="1" x14ac:dyDescent="0.35">
      <c r="A355" t="s">
        <v>790</v>
      </c>
      <c r="B355" t="s">
        <v>1210</v>
      </c>
      <c r="C355">
        <v>36</v>
      </c>
      <c r="D355">
        <v>0</v>
      </c>
      <c r="E355">
        <v>5</v>
      </c>
      <c r="F355" t="str">
        <f>_xlfn.CONCAT(zHotTipsUsed[[#This Row],[TipperID]],"/",zHotTipsUsed[[#This Row],[RoundNum]])</f>
        <v>36/0</v>
      </c>
    </row>
    <row r="356" spans="1:6" hidden="1" x14ac:dyDescent="0.35">
      <c r="A356" t="s">
        <v>790</v>
      </c>
      <c r="B356" t="s">
        <v>1210</v>
      </c>
      <c r="C356">
        <v>72</v>
      </c>
      <c r="D356">
        <v>0</v>
      </c>
      <c r="E356">
        <v>5</v>
      </c>
      <c r="F356" t="str">
        <f>_xlfn.CONCAT(zHotTipsUsed[[#This Row],[TipperID]],"/",zHotTipsUsed[[#This Row],[RoundNum]])</f>
        <v>72/0</v>
      </c>
    </row>
    <row r="357" spans="1:6" hidden="1" x14ac:dyDescent="0.35">
      <c r="A357" t="s">
        <v>790</v>
      </c>
      <c r="B357" t="s">
        <v>1210</v>
      </c>
      <c r="C357">
        <v>109</v>
      </c>
      <c r="D357">
        <v>0</v>
      </c>
      <c r="E357">
        <v>5</v>
      </c>
      <c r="F357" t="str">
        <f>_xlfn.CONCAT(zHotTipsUsed[[#This Row],[TipperID]],"/",zHotTipsUsed[[#This Row],[RoundNum]])</f>
        <v>109/0</v>
      </c>
    </row>
    <row r="358" spans="1:6" hidden="1" x14ac:dyDescent="0.35">
      <c r="A358" t="s">
        <v>790</v>
      </c>
      <c r="B358" t="s">
        <v>1210</v>
      </c>
      <c r="C358">
        <v>147</v>
      </c>
      <c r="D358">
        <v>0</v>
      </c>
      <c r="E358">
        <v>5</v>
      </c>
      <c r="F358" t="str">
        <f>_xlfn.CONCAT(zHotTipsUsed[[#This Row],[TipperID]],"/",zHotTipsUsed[[#This Row],[RoundNum]])</f>
        <v>147/0</v>
      </c>
    </row>
    <row r="359" spans="1:6" hidden="1" x14ac:dyDescent="0.35">
      <c r="A359" t="s">
        <v>790</v>
      </c>
      <c r="B359" t="s">
        <v>1210</v>
      </c>
      <c r="C359">
        <v>230</v>
      </c>
      <c r="D359">
        <v>0</v>
      </c>
      <c r="E359">
        <v>5</v>
      </c>
      <c r="F359" t="str">
        <f>_xlfn.CONCAT(zHotTipsUsed[[#This Row],[TipperID]],"/",zHotTipsUsed[[#This Row],[RoundNum]])</f>
        <v>230/0</v>
      </c>
    </row>
    <row r="360" spans="1:6" hidden="1" x14ac:dyDescent="0.35">
      <c r="A360" t="s">
        <v>790</v>
      </c>
      <c r="B360" t="s">
        <v>1210</v>
      </c>
      <c r="C360">
        <v>153</v>
      </c>
      <c r="D360">
        <v>0</v>
      </c>
      <c r="E360">
        <v>5</v>
      </c>
      <c r="F360" t="str">
        <f>_xlfn.CONCAT(zHotTipsUsed[[#This Row],[TipperID]],"/",zHotTipsUsed[[#This Row],[RoundNum]])</f>
        <v>153/0</v>
      </c>
    </row>
    <row r="361" spans="1:6" hidden="1" x14ac:dyDescent="0.35">
      <c r="A361" t="s">
        <v>790</v>
      </c>
      <c r="B361" t="s">
        <v>1210</v>
      </c>
      <c r="C361">
        <v>204</v>
      </c>
      <c r="D361">
        <v>0</v>
      </c>
      <c r="E361">
        <v>5</v>
      </c>
      <c r="F361" t="str">
        <f>_xlfn.CONCAT(zHotTipsUsed[[#This Row],[TipperID]],"/",zHotTipsUsed[[#This Row],[RoundNum]])</f>
        <v>204/0</v>
      </c>
    </row>
    <row r="362" spans="1:6" hidden="1" x14ac:dyDescent="0.35">
      <c r="A362" t="s">
        <v>790</v>
      </c>
      <c r="B362" t="s">
        <v>1210</v>
      </c>
      <c r="C362">
        <v>187</v>
      </c>
      <c r="D362">
        <v>0</v>
      </c>
      <c r="E362">
        <v>5</v>
      </c>
      <c r="F362" t="str">
        <f>_xlfn.CONCAT(zHotTipsUsed[[#This Row],[TipperID]],"/",zHotTipsUsed[[#This Row],[RoundNum]])</f>
        <v>187/0</v>
      </c>
    </row>
    <row r="363" spans="1:6" hidden="1" x14ac:dyDescent="0.35">
      <c r="A363" t="s">
        <v>790</v>
      </c>
      <c r="B363" t="s">
        <v>1210</v>
      </c>
      <c r="C363">
        <v>119</v>
      </c>
      <c r="D363">
        <v>0</v>
      </c>
      <c r="E363">
        <v>5</v>
      </c>
      <c r="F363" t="str">
        <f>_xlfn.CONCAT(zHotTipsUsed[[#This Row],[TipperID]],"/",zHotTipsUsed[[#This Row],[RoundNum]])</f>
        <v>119/0</v>
      </c>
    </row>
    <row r="364" spans="1:6" hidden="1" x14ac:dyDescent="0.35">
      <c r="A364" t="s">
        <v>790</v>
      </c>
      <c r="B364" t="s">
        <v>1210</v>
      </c>
      <c r="C364">
        <v>160</v>
      </c>
      <c r="D364">
        <v>0</v>
      </c>
      <c r="E364">
        <v>5</v>
      </c>
      <c r="F364" t="str">
        <f>_xlfn.CONCAT(zHotTipsUsed[[#This Row],[TipperID]],"/",zHotTipsUsed[[#This Row],[RoundNum]])</f>
        <v>160/0</v>
      </c>
    </row>
    <row r="365" spans="1:6" hidden="1" x14ac:dyDescent="0.35">
      <c r="A365" t="s">
        <v>790</v>
      </c>
      <c r="B365" t="s">
        <v>1210</v>
      </c>
      <c r="C365">
        <v>154</v>
      </c>
      <c r="D365">
        <v>0</v>
      </c>
      <c r="E365">
        <v>5</v>
      </c>
      <c r="F365" t="str">
        <f>_xlfn.CONCAT(zHotTipsUsed[[#This Row],[TipperID]],"/",zHotTipsUsed[[#This Row],[RoundNum]])</f>
        <v>154/0</v>
      </c>
    </row>
    <row r="366" spans="1:6" hidden="1" x14ac:dyDescent="0.35">
      <c r="A366" t="s">
        <v>790</v>
      </c>
      <c r="B366" t="s">
        <v>1210</v>
      </c>
      <c r="C366">
        <v>317</v>
      </c>
      <c r="D366">
        <v>0</v>
      </c>
      <c r="E366">
        <v>5</v>
      </c>
      <c r="F366" t="str">
        <f>_xlfn.CONCAT(zHotTipsUsed[[#This Row],[TipperID]],"/",zHotTipsUsed[[#This Row],[RoundNum]])</f>
        <v>317/0</v>
      </c>
    </row>
    <row r="367" spans="1:6" hidden="1" x14ac:dyDescent="0.35">
      <c r="A367" t="s">
        <v>790</v>
      </c>
      <c r="B367" t="s">
        <v>1210</v>
      </c>
      <c r="C367">
        <v>121</v>
      </c>
      <c r="D367">
        <v>0</v>
      </c>
      <c r="E367">
        <v>5</v>
      </c>
      <c r="F367" t="str">
        <f>_xlfn.CONCAT(zHotTipsUsed[[#This Row],[TipperID]],"/",zHotTipsUsed[[#This Row],[RoundNum]])</f>
        <v>121/0</v>
      </c>
    </row>
    <row r="368" spans="1:6" hidden="1" x14ac:dyDescent="0.35">
      <c r="A368" t="s">
        <v>790</v>
      </c>
      <c r="B368" t="s">
        <v>1210</v>
      </c>
      <c r="C368">
        <v>100</v>
      </c>
      <c r="D368">
        <v>0</v>
      </c>
      <c r="E368">
        <v>5</v>
      </c>
      <c r="F368" t="str">
        <f>_xlfn.CONCAT(zHotTipsUsed[[#This Row],[TipperID]],"/",zHotTipsUsed[[#This Row],[RoundNum]])</f>
        <v>100/0</v>
      </c>
    </row>
    <row r="369" spans="1:6" hidden="1" x14ac:dyDescent="0.35">
      <c r="A369" t="s">
        <v>790</v>
      </c>
      <c r="B369" t="s">
        <v>1210</v>
      </c>
      <c r="C369">
        <v>236</v>
      </c>
      <c r="D369">
        <v>0</v>
      </c>
      <c r="E369">
        <v>5</v>
      </c>
      <c r="F369" t="str">
        <f>_xlfn.CONCAT(zHotTipsUsed[[#This Row],[TipperID]],"/",zHotTipsUsed[[#This Row],[RoundNum]])</f>
        <v>236/0</v>
      </c>
    </row>
    <row r="370" spans="1:6" hidden="1" x14ac:dyDescent="0.35">
      <c r="A370" t="s">
        <v>790</v>
      </c>
      <c r="B370" t="s">
        <v>1210</v>
      </c>
      <c r="C370">
        <v>148</v>
      </c>
      <c r="D370">
        <v>0</v>
      </c>
      <c r="E370">
        <v>5</v>
      </c>
      <c r="F370" t="str">
        <f>_xlfn.CONCAT(zHotTipsUsed[[#This Row],[TipperID]],"/",zHotTipsUsed[[#This Row],[RoundNum]])</f>
        <v>148/0</v>
      </c>
    </row>
    <row r="371" spans="1:6" hidden="1" x14ac:dyDescent="0.35">
      <c r="A371" t="s">
        <v>790</v>
      </c>
      <c r="B371" t="s">
        <v>1210</v>
      </c>
      <c r="C371">
        <v>120</v>
      </c>
      <c r="D371">
        <v>0</v>
      </c>
      <c r="E371">
        <v>5</v>
      </c>
      <c r="F371" t="str">
        <f>_xlfn.CONCAT(zHotTipsUsed[[#This Row],[TipperID]],"/",zHotTipsUsed[[#This Row],[RoundNum]])</f>
        <v>120/0</v>
      </c>
    </row>
    <row r="372" spans="1:6" hidden="1" x14ac:dyDescent="0.35">
      <c r="A372" t="s">
        <v>790</v>
      </c>
      <c r="B372" t="s">
        <v>1210</v>
      </c>
      <c r="C372">
        <v>112</v>
      </c>
      <c r="D372">
        <v>0</v>
      </c>
      <c r="E372">
        <v>5</v>
      </c>
      <c r="F372" t="str">
        <f>_xlfn.CONCAT(zHotTipsUsed[[#This Row],[TipperID]],"/",zHotTipsUsed[[#This Row],[RoundNum]])</f>
        <v>112/0</v>
      </c>
    </row>
    <row r="373" spans="1:6" hidden="1" x14ac:dyDescent="0.35">
      <c r="A373" t="s">
        <v>790</v>
      </c>
      <c r="B373" t="s">
        <v>1210</v>
      </c>
      <c r="C373">
        <v>69</v>
      </c>
      <c r="D373">
        <v>0</v>
      </c>
      <c r="E373">
        <v>5</v>
      </c>
      <c r="F373" t="str">
        <f>_xlfn.CONCAT(zHotTipsUsed[[#This Row],[TipperID]],"/",zHotTipsUsed[[#This Row],[RoundNum]])</f>
        <v>69/0</v>
      </c>
    </row>
    <row r="374" spans="1:6" hidden="1" x14ac:dyDescent="0.35">
      <c r="A374" t="s">
        <v>790</v>
      </c>
      <c r="B374" t="s">
        <v>1210</v>
      </c>
      <c r="C374">
        <v>93</v>
      </c>
      <c r="D374">
        <v>0</v>
      </c>
      <c r="E374">
        <v>5</v>
      </c>
      <c r="F374" t="str">
        <f>_xlfn.CONCAT(zHotTipsUsed[[#This Row],[TipperID]],"/",zHotTipsUsed[[#This Row],[RoundNum]])</f>
        <v>93/0</v>
      </c>
    </row>
    <row r="375" spans="1:6" hidden="1" x14ac:dyDescent="0.35">
      <c r="A375" t="s">
        <v>790</v>
      </c>
      <c r="B375" t="s">
        <v>1210</v>
      </c>
      <c r="C375">
        <v>252</v>
      </c>
      <c r="D375">
        <v>0</v>
      </c>
      <c r="E375">
        <v>5</v>
      </c>
      <c r="F375" t="str">
        <f>_xlfn.CONCAT(zHotTipsUsed[[#This Row],[TipperID]],"/",zHotTipsUsed[[#This Row],[RoundNum]])</f>
        <v>252/0</v>
      </c>
    </row>
    <row r="376" spans="1:6" hidden="1" x14ac:dyDescent="0.35">
      <c r="A376" t="s">
        <v>790</v>
      </c>
      <c r="B376" t="s">
        <v>1210</v>
      </c>
      <c r="C376">
        <v>306</v>
      </c>
      <c r="D376">
        <v>0</v>
      </c>
      <c r="E376">
        <v>5</v>
      </c>
      <c r="F376" t="str">
        <f>_xlfn.CONCAT(zHotTipsUsed[[#This Row],[TipperID]],"/",zHotTipsUsed[[#This Row],[RoundNum]])</f>
        <v>306/0</v>
      </c>
    </row>
    <row r="377" spans="1:6" hidden="1" x14ac:dyDescent="0.35">
      <c r="A377" t="s">
        <v>790</v>
      </c>
      <c r="B377" t="s">
        <v>1210</v>
      </c>
      <c r="C377">
        <v>296</v>
      </c>
      <c r="D377">
        <v>0</v>
      </c>
      <c r="E377">
        <v>5</v>
      </c>
      <c r="F377" t="str">
        <f>_xlfn.CONCAT(zHotTipsUsed[[#This Row],[TipperID]],"/",zHotTipsUsed[[#This Row],[RoundNum]])</f>
        <v>296/0</v>
      </c>
    </row>
    <row r="378" spans="1:6" hidden="1" x14ac:dyDescent="0.35">
      <c r="A378" t="s">
        <v>790</v>
      </c>
      <c r="B378" t="s">
        <v>1210</v>
      </c>
      <c r="C378">
        <v>167</v>
      </c>
      <c r="D378">
        <v>0</v>
      </c>
      <c r="E378">
        <v>5</v>
      </c>
      <c r="F378" t="str">
        <f>_xlfn.CONCAT(zHotTipsUsed[[#This Row],[TipperID]],"/",zHotTipsUsed[[#This Row],[RoundNum]])</f>
        <v>167/0</v>
      </c>
    </row>
    <row r="379" spans="1:6" hidden="1" x14ac:dyDescent="0.35">
      <c r="A379" t="s">
        <v>790</v>
      </c>
      <c r="B379" t="s">
        <v>1210</v>
      </c>
      <c r="C379">
        <v>305</v>
      </c>
      <c r="D379">
        <v>0</v>
      </c>
      <c r="E379">
        <v>5</v>
      </c>
      <c r="F379" t="str">
        <f>_xlfn.CONCAT(zHotTipsUsed[[#This Row],[TipperID]],"/",zHotTipsUsed[[#This Row],[RoundNum]])</f>
        <v>305/0</v>
      </c>
    </row>
    <row r="380" spans="1:6" hidden="1" x14ac:dyDescent="0.35">
      <c r="A380" t="s">
        <v>790</v>
      </c>
      <c r="B380" t="s">
        <v>1210</v>
      </c>
      <c r="C380">
        <v>144</v>
      </c>
      <c r="D380">
        <v>0</v>
      </c>
      <c r="E380">
        <v>5</v>
      </c>
      <c r="F380" t="str">
        <f>_xlfn.CONCAT(zHotTipsUsed[[#This Row],[TipperID]],"/",zHotTipsUsed[[#This Row],[RoundNum]])</f>
        <v>144/0</v>
      </c>
    </row>
    <row r="381" spans="1:6" hidden="1" x14ac:dyDescent="0.35">
      <c r="A381" t="s">
        <v>790</v>
      </c>
      <c r="B381" t="s">
        <v>1210</v>
      </c>
      <c r="C381">
        <v>267</v>
      </c>
      <c r="D381">
        <v>0</v>
      </c>
      <c r="E381">
        <v>5</v>
      </c>
      <c r="F381" t="str">
        <f>_xlfn.CONCAT(zHotTipsUsed[[#This Row],[TipperID]],"/",zHotTipsUsed[[#This Row],[RoundNum]])</f>
        <v>267/0</v>
      </c>
    </row>
    <row r="382" spans="1:6" hidden="1" x14ac:dyDescent="0.35">
      <c r="A382" t="s">
        <v>790</v>
      </c>
      <c r="B382" t="s">
        <v>1210</v>
      </c>
      <c r="C382">
        <v>247</v>
      </c>
      <c r="D382">
        <v>2</v>
      </c>
      <c r="E382">
        <v>0</v>
      </c>
      <c r="F382" t="str">
        <f>_xlfn.CONCAT(zHotTipsUsed[[#This Row],[TipperID]],"/",zHotTipsUsed[[#This Row],[RoundNum]])</f>
        <v>247/2</v>
      </c>
    </row>
    <row r="383" spans="1:6" hidden="1" x14ac:dyDescent="0.35">
      <c r="A383" t="s">
        <v>790</v>
      </c>
      <c r="B383" t="s">
        <v>1210</v>
      </c>
      <c r="C383">
        <v>202</v>
      </c>
      <c r="D383">
        <v>2</v>
      </c>
      <c r="E383">
        <v>6</v>
      </c>
      <c r="F383" t="str">
        <f>_xlfn.CONCAT(zHotTipsUsed[[#This Row],[TipperID]],"/",zHotTipsUsed[[#This Row],[RoundNum]])</f>
        <v>202/2</v>
      </c>
    </row>
    <row r="384" spans="1:6" hidden="1" x14ac:dyDescent="0.35">
      <c r="A384" t="s">
        <v>790</v>
      </c>
      <c r="B384" t="s">
        <v>1210</v>
      </c>
      <c r="C384">
        <v>316</v>
      </c>
      <c r="D384">
        <v>2</v>
      </c>
      <c r="E384">
        <v>16</v>
      </c>
      <c r="F384" t="str">
        <f>_xlfn.CONCAT(zHotTipsUsed[[#This Row],[TipperID]],"/",zHotTipsUsed[[#This Row],[RoundNum]])</f>
        <v>316/2</v>
      </c>
    </row>
    <row r="385" spans="1:6" hidden="1" x14ac:dyDescent="0.35">
      <c r="A385" t="s">
        <v>790</v>
      </c>
      <c r="B385" t="s">
        <v>1210</v>
      </c>
      <c r="C385">
        <v>62</v>
      </c>
      <c r="D385">
        <v>2</v>
      </c>
      <c r="E385">
        <v>0</v>
      </c>
      <c r="F385" t="str">
        <f>_xlfn.CONCAT(zHotTipsUsed[[#This Row],[TipperID]],"/",zHotTipsUsed[[#This Row],[RoundNum]])</f>
        <v>62/2</v>
      </c>
    </row>
    <row r="386" spans="1:6" hidden="1" x14ac:dyDescent="0.35">
      <c r="A386" t="s">
        <v>790</v>
      </c>
      <c r="B386" t="s">
        <v>1210</v>
      </c>
      <c r="C386">
        <v>263</v>
      </c>
      <c r="D386">
        <v>2</v>
      </c>
      <c r="E386">
        <v>0</v>
      </c>
      <c r="F386" t="str">
        <f>_xlfn.CONCAT(zHotTipsUsed[[#This Row],[TipperID]],"/",zHotTipsUsed[[#This Row],[RoundNum]])</f>
        <v>263/2</v>
      </c>
    </row>
    <row r="387" spans="1:6" hidden="1" x14ac:dyDescent="0.35">
      <c r="A387" t="s">
        <v>790</v>
      </c>
      <c r="B387" t="s">
        <v>1210</v>
      </c>
      <c r="C387">
        <v>299</v>
      </c>
      <c r="D387">
        <v>2</v>
      </c>
      <c r="E387">
        <v>0</v>
      </c>
      <c r="F387" t="str">
        <f>_xlfn.CONCAT(zHotTipsUsed[[#This Row],[TipperID]],"/",zHotTipsUsed[[#This Row],[RoundNum]])</f>
        <v>299/2</v>
      </c>
    </row>
    <row r="388" spans="1:6" hidden="1" x14ac:dyDescent="0.35">
      <c r="A388" t="s">
        <v>790</v>
      </c>
      <c r="B388" t="s">
        <v>1210</v>
      </c>
      <c r="C388">
        <v>247</v>
      </c>
      <c r="D388">
        <v>3</v>
      </c>
      <c r="E388">
        <v>0</v>
      </c>
      <c r="F388" t="str">
        <f>_xlfn.CONCAT(zHotTipsUsed[[#This Row],[TipperID]],"/",zHotTipsUsed[[#This Row],[RoundNum]])</f>
        <v>247/3</v>
      </c>
    </row>
    <row r="389" spans="1:6" hidden="1" x14ac:dyDescent="0.35">
      <c r="A389" t="s">
        <v>790</v>
      </c>
      <c r="B389" t="s">
        <v>1210</v>
      </c>
      <c r="C389">
        <v>247</v>
      </c>
      <c r="D389">
        <v>4</v>
      </c>
      <c r="E389">
        <v>0</v>
      </c>
      <c r="F389" t="str">
        <f>_xlfn.CONCAT(zHotTipsUsed[[#This Row],[TipperID]],"/",zHotTipsUsed[[#This Row],[RoundNum]])</f>
        <v>247/4</v>
      </c>
    </row>
    <row r="390" spans="1:6" hidden="1" x14ac:dyDescent="0.35">
      <c r="A390" t="s">
        <v>790</v>
      </c>
      <c r="B390" t="s">
        <v>1210</v>
      </c>
      <c r="C390">
        <v>247</v>
      </c>
      <c r="D390">
        <v>5</v>
      </c>
      <c r="E390">
        <v>0</v>
      </c>
      <c r="F390" t="str">
        <f>_xlfn.CONCAT(zHotTipsUsed[[#This Row],[TipperID]],"/",zHotTipsUsed[[#This Row],[RoundNum]])</f>
        <v>247/5</v>
      </c>
    </row>
    <row r="391" spans="1:6" hidden="1" x14ac:dyDescent="0.35">
      <c r="A391" t="s">
        <v>790</v>
      </c>
      <c r="B391" t="s">
        <v>1210</v>
      </c>
      <c r="C391">
        <v>247</v>
      </c>
      <c r="D391">
        <v>6</v>
      </c>
      <c r="E391">
        <v>0</v>
      </c>
      <c r="F391" t="str">
        <f>_xlfn.CONCAT(zHotTipsUsed[[#This Row],[TipperID]],"/",zHotTipsUsed[[#This Row],[RoundNum]])</f>
        <v>247/6</v>
      </c>
    </row>
    <row r="392" spans="1:6" hidden="1" x14ac:dyDescent="0.35">
      <c r="A392" t="s">
        <v>790</v>
      </c>
      <c r="B392" t="s">
        <v>1210</v>
      </c>
      <c r="C392">
        <v>247</v>
      </c>
      <c r="D392">
        <v>7</v>
      </c>
      <c r="E392">
        <v>0</v>
      </c>
      <c r="F392" t="str">
        <f>_xlfn.CONCAT(zHotTipsUsed[[#This Row],[TipperID]],"/",zHotTipsUsed[[#This Row],[RoundNum]])</f>
        <v>247/7</v>
      </c>
    </row>
    <row r="393" spans="1:6" hidden="1" x14ac:dyDescent="0.35">
      <c r="A393" t="s">
        <v>790</v>
      </c>
      <c r="B393" t="s">
        <v>1210</v>
      </c>
      <c r="C393">
        <v>247</v>
      </c>
      <c r="D393">
        <v>8</v>
      </c>
      <c r="E393">
        <v>0</v>
      </c>
      <c r="F393" t="str">
        <f>_xlfn.CONCAT(zHotTipsUsed[[#This Row],[TipperID]],"/",zHotTipsUsed[[#This Row],[RoundNum]])</f>
        <v>247/8</v>
      </c>
    </row>
    <row r="394" spans="1:6" hidden="1" x14ac:dyDescent="0.35">
      <c r="A394" t="s">
        <v>790</v>
      </c>
      <c r="B394" t="s">
        <v>1210</v>
      </c>
      <c r="C394">
        <v>247</v>
      </c>
      <c r="D394">
        <v>9</v>
      </c>
      <c r="E394">
        <v>0</v>
      </c>
      <c r="F394" t="str">
        <f>_xlfn.CONCAT(zHotTipsUsed[[#This Row],[TipperID]],"/",zHotTipsUsed[[#This Row],[RoundNum]])</f>
        <v>247/9</v>
      </c>
    </row>
    <row r="395" spans="1:6" hidden="1" x14ac:dyDescent="0.35">
      <c r="A395" t="s">
        <v>790</v>
      </c>
      <c r="B395" t="s">
        <v>1210</v>
      </c>
      <c r="C395">
        <v>247</v>
      </c>
      <c r="D395">
        <v>10</v>
      </c>
      <c r="E395">
        <v>0</v>
      </c>
      <c r="F395" t="str">
        <f>_xlfn.CONCAT(zHotTipsUsed[[#This Row],[TipperID]],"/",zHotTipsUsed[[#This Row],[RoundNum]])</f>
        <v>247/10</v>
      </c>
    </row>
    <row r="396" spans="1:6" hidden="1" x14ac:dyDescent="0.35">
      <c r="A396" t="s">
        <v>790</v>
      </c>
      <c r="B396" t="s">
        <v>1210</v>
      </c>
      <c r="C396">
        <v>247</v>
      </c>
      <c r="D396">
        <v>11</v>
      </c>
      <c r="E396">
        <v>0</v>
      </c>
      <c r="F396" t="str">
        <f>_xlfn.CONCAT(zHotTipsUsed[[#This Row],[TipperID]],"/",zHotTipsUsed[[#This Row],[RoundNum]])</f>
        <v>247/11</v>
      </c>
    </row>
    <row r="397" spans="1:6" hidden="1" x14ac:dyDescent="0.35">
      <c r="A397" t="s">
        <v>790</v>
      </c>
      <c r="B397" t="s">
        <v>1210</v>
      </c>
      <c r="C397">
        <v>247</v>
      </c>
      <c r="D397">
        <v>12</v>
      </c>
      <c r="E397">
        <v>0</v>
      </c>
      <c r="F397" t="str">
        <f>_xlfn.CONCAT(zHotTipsUsed[[#This Row],[TipperID]],"/",zHotTipsUsed[[#This Row],[RoundNum]])</f>
        <v>247/12</v>
      </c>
    </row>
    <row r="398" spans="1:6" hidden="1" x14ac:dyDescent="0.35">
      <c r="A398" t="s">
        <v>790</v>
      </c>
      <c r="B398" t="s">
        <v>1210</v>
      </c>
      <c r="C398">
        <v>247</v>
      </c>
      <c r="D398">
        <v>13</v>
      </c>
      <c r="E398">
        <v>0</v>
      </c>
      <c r="F398" t="str">
        <f>_xlfn.CONCAT(zHotTipsUsed[[#This Row],[TipperID]],"/",zHotTipsUsed[[#This Row],[RoundNum]])</f>
        <v>247/13</v>
      </c>
    </row>
    <row r="399" spans="1:6" hidden="1" x14ac:dyDescent="0.35">
      <c r="A399" t="s">
        <v>790</v>
      </c>
      <c r="B399" t="s">
        <v>1210</v>
      </c>
      <c r="C399">
        <v>247</v>
      </c>
      <c r="D399">
        <v>14</v>
      </c>
      <c r="E399">
        <v>0</v>
      </c>
      <c r="F399" t="str">
        <f>_xlfn.CONCAT(zHotTipsUsed[[#This Row],[TipperID]],"/",zHotTipsUsed[[#This Row],[RoundNum]])</f>
        <v>247/14</v>
      </c>
    </row>
    <row r="400" spans="1:6" hidden="1" x14ac:dyDescent="0.35">
      <c r="A400" t="s">
        <v>790</v>
      </c>
      <c r="B400" t="s">
        <v>1210</v>
      </c>
      <c r="C400">
        <v>247</v>
      </c>
      <c r="D400">
        <v>15</v>
      </c>
      <c r="E400">
        <v>0</v>
      </c>
      <c r="F400" t="str">
        <f>_xlfn.CONCAT(zHotTipsUsed[[#This Row],[TipperID]],"/",zHotTipsUsed[[#This Row],[RoundNum]])</f>
        <v>247/15</v>
      </c>
    </row>
    <row r="401" spans="1:6" hidden="1" x14ac:dyDescent="0.35">
      <c r="A401" t="s">
        <v>790</v>
      </c>
      <c r="B401" t="s">
        <v>1210</v>
      </c>
      <c r="C401">
        <v>247</v>
      </c>
      <c r="D401">
        <v>16</v>
      </c>
      <c r="E401">
        <v>0</v>
      </c>
      <c r="F401" t="str">
        <f>_xlfn.CONCAT(zHotTipsUsed[[#This Row],[TipperID]],"/",zHotTipsUsed[[#This Row],[RoundNum]])</f>
        <v>247/16</v>
      </c>
    </row>
    <row r="402" spans="1:6" hidden="1" x14ac:dyDescent="0.35">
      <c r="A402" t="s">
        <v>790</v>
      </c>
      <c r="B402" t="s">
        <v>1210</v>
      </c>
      <c r="C402">
        <v>84</v>
      </c>
      <c r="D402">
        <v>2</v>
      </c>
      <c r="E402">
        <v>0</v>
      </c>
      <c r="F402" t="str">
        <f>_xlfn.CONCAT(zHotTipsUsed[[#This Row],[TipperID]],"/",zHotTipsUsed[[#This Row],[RoundNum]])</f>
        <v>84/2</v>
      </c>
    </row>
    <row r="403" spans="1:6" hidden="1" x14ac:dyDescent="0.35">
      <c r="A403" t="s">
        <v>790</v>
      </c>
      <c r="B403" t="s">
        <v>1210</v>
      </c>
      <c r="C403">
        <v>272</v>
      </c>
      <c r="D403">
        <v>2</v>
      </c>
      <c r="E403">
        <v>0</v>
      </c>
      <c r="F403" t="str">
        <f>_xlfn.CONCAT(zHotTipsUsed[[#This Row],[TipperID]],"/",zHotTipsUsed[[#This Row],[RoundNum]])</f>
        <v>272/2</v>
      </c>
    </row>
    <row r="404" spans="1:6" hidden="1" x14ac:dyDescent="0.35">
      <c r="A404" t="s">
        <v>790</v>
      </c>
      <c r="B404" t="s">
        <v>1210</v>
      </c>
      <c r="C404">
        <v>312</v>
      </c>
      <c r="D404">
        <v>2</v>
      </c>
      <c r="E404">
        <v>0</v>
      </c>
      <c r="F404" t="str">
        <f>_xlfn.CONCAT(zHotTipsUsed[[#This Row],[TipperID]],"/",zHotTipsUsed[[#This Row],[RoundNum]])</f>
        <v>312/2</v>
      </c>
    </row>
    <row r="405" spans="1:6" hidden="1" x14ac:dyDescent="0.35">
      <c r="A405" t="s">
        <v>790</v>
      </c>
      <c r="B405" t="s">
        <v>1210</v>
      </c>
      <c r="C405">
        <v>67</v>
      </c>
      <c r="D405">
        <v>2</v>
      </c>
      <c r="E405">
        <v>0</v>
      </c>
      <c r="F405" t="str">
        <f>_xlfn.CONCAT(zHotTipsUsed[[#This Row],[TipperID]],"/",zHotTipsUsed[[#This Row],[RoundNum]])</f>
        <v>67/2</v>
      </c>
    </row>
    <row r="406" spans="1:6" hidden="1" x14ac:dyDescent="0.35">
      <c r="A406" t="s">
        <v>790</v>
      </c>
      <c r="B406" t="s">
        <v>1210</v>
      </c>
      <c r="C406">
        <v>315</v>
      </c>
      <c r="D406">
        <v>2</v>
      </c>
      <c r="E406">
        <v>0</v>
      </c>
      <c r="F406" t="str">
        <f>_xlfn.CONCAT(zHotTipsUsed[[#This Row],[TipperID]],"/",zHotTipsUsed[[#This Row],[RoundNum]])</f>
        <v>315/2</v>
      </c>
    </row>
    <row r="407" spans="1:6" hidden="1" x14ac:dyDescent="0.35">
      <c r="A407" t="s">
        <v>790</v>
      </c>
      <c r="B407" t="s">
        <v>1210</v>
      </c>
      <c r="C407">
        <v>242</v>
      </c>
      <c r="D407">
        <v>2</v>
      </c>
      <c r="E407">
        <v>0</v>
      </c>
      <c r="F407" t="str">
        <f>_xlfn.CONCAT(zHotTipsUsed[[#This Row],[TipperID]],"/",zHotTipsUsed[[#This Row],[RoundNum]])</f>
        <v>242/2</v>
      </c>
    </row>
    <row r="408" spans="1:6" hidden="1" x14ac:dyDescent="0.35">
      <c r="A408" t="s">
        <v>790</v>
      </c>
      <c r="B408" t="s">
        <v>1210</v>
      </c>
      <c r="C408">
        <v>295</v>
      </c>
      <c r="D408">
        <v>2</v>
      </c>
      <c r="E408">
        <v>0</v>
      </c>
      <c r="F408" t="str">
        <f>_xlfn.CONCAT(zHotTipsUsed[[#This Row],[TipperID]],"/",zHotTipsUsed[[#This Row],[RoundNum]])</f>
        <v>295/2</v>
      </c>
    </row>
    <row r="409" spans="1:6" hidden="1" x14ac:dyDescent="0.35">
      <c r="A409" t="s">
        <v>790</v>
      </c>
      <c r="B409" t="s">
        <v>1210</v>
      </c>
      <c r="C409">
        <v>247</v>
      </c>
      <c r="D409">
        <v>17</v>
      </c>
      <c r="E409">
        <v>0</v>
      </c>
      <c r="F409" t="str">
        <f>_xlfn.CONCAT(zHotTipsUsed[[#This Row],[TipperID]],"/",zHotTipsUsed[[#This Row],[RoundNum]])</f>
        <v>247/17</v>
      </c>
    </row>
    <row r="410" spans="1:6" hidden="1" x14ac:dyDescent="0.35">
      <c r="A410" t="s">
        <v>790</v>
      </c>
      <c r="B410" t="s">
        <v>1210</v>
      </c>
      <c r="C410">
        <v>247</v>
      </c>
      <c r="D410">
        <v>18</v>
      </c>
      <c r="E410">
        <v>0</v>
      </c>
      <c r="F410" t="str">
        <f>_xlfn.CONCAT(zHotTipsUsed[[#This Row],[TipperID]],"/",zHotTipsUsed[[#This Row],[RoundNum]])</f>
        <v>247/18</v>
      </c>
    </row>
    <row r="411" spans="1:6" hidden="1" x14ac:dyDescent="0.35">
      <c r="A411" t="s">
        <v>790</v>
      </c>
      <c r="B411" t="s">
        <v>1210</v>
      </c>
      <c r="C411">
        <v>247</v>
      </c>
      <c r="D411">
        <v>19</v>
      </c>
      <c r="E411">
        <v>0</v>
      </c>
      <c r="F411" t="str">
        <f>_xlfn.CONCAT(zHotTipsUsed[[#This Row],[TipperID]],"/",zHotTipsUsed[[#This Row],[RoundNum]])</f>
        <v>247/19</v>
      </c>
    </row>
    <row r="412" spans="1:6" hidden="1" x14ac:dyDescent="0.35">
      <c r="A412" t="s">
        <v>790</v>
      </c>
      <c r="B412" t="s">
        <v>1210</v>
      </c>
      <c r="C412">
        <v>247</v>
      </c>
      <c r="D412">
        <v>20</v>
      </c>
      <c r="E412">
        <v>0</v>
      </c>
      <c r="F412" t="str">
        <f>_xlfn.CONCAT(zHotTipsUsed[[#This Row],[TipperID]],"/",zHotTipsUsed[[#This Row],[RoundNum]])</f>
        <v>247/20</v>
      </c>
    </row>
    <row r="413" spans="1:6" hidden="1" x14ac:dyDescent="0.35">
      <c r="A413" t="s">
        <v>790</v>
      </c>
      <c r="B413" t="s">
        <v>1210</v>
      </c>
      <c r="C413">
        <v>247</v>
      </c>
      <c r="D413">
        <v>21</v>
      </c>
      <c r="E413">
        <v>0</v>
      </c>
      <c r="F413" t="str">
        <f>_xlfn.CONCAT(zHotTipsUsed[[#This Row],[TipperID]],"/",zHotTipsUsed[[#This Row],[RoundNum]])</f>
        <v>247/21</v>
      </c>
    </row>
    <row r="414" spans="1:6" hidden="1" x14ac:dyDescent="0.35">
      <c r="A414" t="s">
        <v>790</v>
      </c>
      <c r="B414" t="s">
        <v>1210</v>
      </c>
      <c r="C414">
        <v>247</v>
      </c>
      <c r="D414">
        <v>22</v>
      </c>
      <c r="E414">
        <v>0</v>
      </c>
      <c r="F414" t="str">
        <f>_xlfn.CONCAT(zHotTipsUsed[[#This Row],[TipperID]],"/",zHotTipsUsed[[#This Row],[RoundNum]])</f>
        <v>247/22</v>
      </c>
    </row>
    <row r="415" spans="1:6" hidden="1" x14ac:dyDescent="0.35">
      <c r="A415" t="s">
        <v>790</v>
      </c>
      <c r="B415" t="s">
        <v>1210</v>
      </c>
      <c r="C415">
        <v>247</v>
      </c>
      <c r="D415">
        <v>23</v>
      </c>
      <c r="E415">
        <v>0</v>
      </c>
      <c r="F415" t="str">
        <f>_xlfn.CONCAT(zHotTipsUsed[[#This Row],[TipperID]],"/",zHotTipsUsed[[#This Row],[RoundNum]])</f>
        <v>247/23</v>
      </c>
    </row>
    <row r="416" spans="1:6" hidden="1" x14ac:dyDescent="0.35">
      <c r="A416" t="s">
        <v>790</v>
      </c>
      <c r="B416" t="s">
        <v>1210</v>
      </c>
      <c r="C416">
        <v>247</v>
      </c>
      <c r="D416">
        <v>24</v>
      </c>
      <c r="E416">
        <v>0</v>
      </c>
      <c r="F416" t="str">
        <f>_xlfn.CONCAT(zHotTipsUsed[[#This Row],[TipperID]],"/",zHotTipsUsed[[#This Row],[RoundNum]])</f>
        <v>247/24</v>
      </c>
    </row>
    <row r="417" spans="1:6" hidden="1" x14ac:dyDescent="0.35">
      <c r="A417" t="s">
        <v>790</v>
      </c>
      <c r="B417" t="s">
        <v>1210</v>
      </c>
      <c r="C417">
        <v>48</v>
      </c>
      <c r="D417">
        <v>3</v>
      </c>
      <c r="E417">
        <v>12</v>
      </c>
      <c r="F417" t="str">
        <f>_xlfn.CONCAT(zHotTipsUsed[[#This Row],[TipperID]],"/",zHotTipsUsed[[#This Row],[RoundNum]])</f>
        <v>48/3</v>
      </c>
    </row>
    <row r="418" spans="1:6" hidden="1" x14ac:dyDescent="0.35">
      <c r="A418" t="s">
        <v>790</v>
      </c>
      <c r="B418" t="s">
        <v>1210</v>
      </c>
      <c r="C418">
        <v>187</v>
      </c>
      <c r="D418">
        <v>2</v>
      </c>
      <c r="E418">
        <v>0</v>
      </c>
      <c r="F418" t="str">
        <f>_xlfn.CONCAT(zHotTipsUsed[[#This Row],[TipperID]],"/",zHotTipsUsed[[#This Row],[RoundNum]])</f>
        <v>187/2</v>
      </c>
    </row>
    <row r="419" spans="1:6" hidden="1" x14ac:dyDescent="0.35">
      <c r="A419" t="s">
        <v>790</v>
      </c>
      <c r="B419" t="s">
        <v>1210</v>
      </c>
      <c r="C419">
        <v>7</v>
      </c>
      <c r="D419">
        <v>2</v>
      </c>
      <c r="E419">
        <v>0</v>
      </c>
      <c r="F419" t="str">
        <f>_xlfn.CONCAT(zHotTipsUsed[[#This Row],[TipperID]],"/",zHotTipsUsed[[#This Row],[RoundNum]])</f>
        <v>7/2</v>
      </c>
    </row>
    <row r="420" spans="1:6" hidden="1" x14ac:dyDescent="0.35">
      <c r="A420" t="s">
        <v>790</v>
      </c>
      <c r="B420" t="s">
        <v>1210</v>
      </c>
      <c r="C420">
        <v>122</v>
      </c>
      <c r="D420">
        <v>2</v>
      </c>
      <c r="E420">
        <v>0</v>
      </c>
      <c r="F420" t="str">
        <f>_xlfn.CONCAT(zHotTipsUsed[[#This Row],[TipperID]],"/",zHotTipsUsed[[#This Row],[RoundNum]])</f>
        <v>122/2</v>
      </c>
    </row>
    <row r="421" spans="1:6" hidden="1" x14ac:dyDescent="0.35">
      <c r="A421" t="s">
        <v>790</v>
      </c>
      <c r="B421" t="s">
        <v>1210</v>
      </c>
      <c r="C421">
        <v>48</v>
      </c>
      <c r="D421">
        <v>2</v>
      </c>
      <c r="E421">
        <v>6</v>
      </c>
      <c r="F421" t="str">
        <f>_xlfn.CONCAT(zHotTipsUsed[[#This Row],[TipperID]],"/",zHotTipsUsed[[#This Row],[RoundNum]])</f>
        <v>48/2</v>
      </c>
    </row>
    <row r="422" spans="1:6" hidden="1" x14ac:dyDescent="0.35">
      <c r="A422" t="s">
        <v>790</v>
      </c>
      <c r="B422" t="s">
        <v>1210</v>
      </c>
      <c r="C422">
        <v>194</v>
      </c>
      <c r="D422">
        <v>2</v>
      </c>
      <c r="E422">
        <v>0</v>
      </c>
      <c r="F422" t="str">
        <f>_xlfn.CONCAT(zHotTipsUsed[[#This Row],[TipperID]],"/",zHotTipsUsed[[#This Row],[RoundNum]])</f>
        <v>194/2</v>
      </c>
    </row>
    <row r="423" spans="1:6" hidden="1" x14ac:dyDescent="0.35">
      <c r="A423" t="s">
        <v>790</v>
      </c>
      <c r="B423" t="s">
        <v>1210</v>
      </c>
      <c r="C423">
        <v>230</v>
      </c>
      <c r="D423">
        <v>2</v>
      </c>
      <c r="E423">
        <v>0</v>
      </c>
      <c r="F423" t="str">
        <f>_xlfn.CONCAT(zHotTipsUsed[[#This Row],[TipperID]],"/",zHotTipsUsed[[#This Row],[RoundNum]])</f>
        <v>230/2</v>
      </c>
    </row>
    <row r="424" spans="1:6" hidden="1" x14ac:dyDescent="0.35">
      <c r="A424" t="s">
        <v>790</v>
      </c>
      <c r="B424" t="s">
        <v>1210</v>
      </c>
      <c r="C424">
        <v>298</v>
      </c>
      <c r="D424">
        <v>2</v>
      </c>
      <c r="E424">
        <v>0</v>
      </c>
      <c r="F424" t="str">
        <f>_xlfn.CONCAT(zHotTipsUsed[[#This Row],[TipperID]],"/",zHotTipsUsed[[#This Row],[RoundNum]])</f>
        <v>298/2</v>
      </c>
    </row>
    <row r="425" spans="1:6" hidden="1" x14ac:dyDescent="0.35">
      <c r="A425" t="s">
        <v>790</v>
      </c>
      <c r="B425" t="s">
        <v>1210</v>
      </c>
      <c r="C425">
        <v>115</v>
      </c>
      <c r="D425">
        <v>2</v>
      </c>
      <c r="E425">
        <v>0</v>
      </c>
      <c r="F425" t="str">
        <f>_xlfn.CONCAT(zHotTipsUsed[[#This Row],[TipperID]],"/",zHotTipsUsed[[#This Row],[RoundNum]])</f>
        <v>115/2</v>
      </c>
    </row>
    <row r="426" spans="1:6" hidden="1" x14ac:dyDescent="0.35">
      <c r="A426" t="s">
        <v>790</v>
      </c>
      <c r="B426" t="s">
        <v>1210</v>
      </c>
      <c r="C426">
        <v>285</v>
      </c>
      <c r="D426">
        <v>2</v>
      </c>
      <c r="E426">
        <v>0</v>
      </c>
      <c r="F426" t="str">
        <f>_xlfn.CONCAT(zHotTipsUsed[[#This Row],[TipperID]],"/",zHotTipsUsed[[#This Row],[RoundNum]])</f>
        <v>285/2</v>
      </c>
    </row>
    <row r="427" spans="1:6" hidden="1" x14ac:dyDescent="0.35">
      <c r="A427" t="s">
        <v>790</v>
      </c>
      <c r="B427" t="s">
        <v>1210</v>
      </c>
      <c r="C427">
        <v>238</v>
      </c>
      <c r="D427">
        <v>23</v>
      </c>
      <c r="E427">
        <v>0</v>
      </c>
      <c r="F427" t="str">
        <f>_xlfn.CONCAT(zHotTipsUsed[[#This Row],[TipperID]],"/",zHotTipsUsed[[#This Row],[RoundNum]])</f>
        <v>238/23</v>
      </c>
    </row>
    <row r="428" spans="1:6" hidden="1" x14ac:dyDescent="0.35">
      <c r="A428" t="s">
        <v>790</v>
      </c>
      <c r="B428" t="s">
        <v>1210</v>
      </c>
      <c r="C428">
        <v>238</v>
      </c>
      <c r="D428">
        <v>24</v>
      </c>
      <c r="E428">
        <v>0</v>
      </c>
      <c r="F428" t="str">
        <f>_xlfn.CONCAT(zHotTipsUsed[[#This Row],[TipperID]],"/",zHotTipsUsed[[#This Row],[RoundNum]])</f>
        <v>238/24</v>
      </c>
    </row>
    <row r="429" spans="1:6" hidden="1" x14ac:dyDescent="0.35">
      <c r="A429" t="s">
        <v>790</v>
      </c>
      <c r="B429" t="s">
        <v>1210</v>
      </c>
      <c r="C429">
        <v>238</v>
      </c>
      <c r="D429">
        <v>2</v>
      </c>
      <c r="E429">
        <v>0</v>
      </c>
      <c r="F429" t="str">
        <f>_xlfn.CONCAT(zHotTipsUsed[[#This Row],[TipperID]],"/",zHotTipsUsed[[#This Row],[RoundNum]])</f>
        <v>238/2</v>
      </c>
    </row>
    <row r="430" spans="1:6" hidden="1" x14ac:dyDescent="0.35">
      <c r="A430" t="s">
        <v>790</v>
      </c>
      <c r="B430" t="s">
        <v>1210</v>
      </c>
      <c r="C430">
        <v>297</v>
      </c>
      <c r="D430">
        <v>3</v>
      </c>
      <c r="E430">
        <v>12</v>
      </c>
      <c r="F430" t="str">
        <f>_xlfn.CONCAT(zHotTipsUsed[[#This Row],[TipperID]],"/",zHotTipsUsed[[#This Row],[RoundNum]])</f>
        <v>297/3</v>
      </c>
    </row>
    <row r="431" spans="1:6" hidden="1" x14ac:dyDescent="0.35">
      <c r="A431" t="s">
        <v>790</v>
      </c>
      <c r="B431" t="s">
        <v>1210</v>
      </c>
      <c r="C431">
        <v>297</v>
      </c>
      <c r="D431">
        <v>2</v>
      </c>
      <c r="E431">
        <v>18</v>
      </c>
      <c r="F431" t="str">
        <f>_xlfn.CONCAT(zHotTipsUsed[[#This Row],[TipperID]],"/",zHotTipsUsed[[#This Row],[RoundNum]])</f>
        <v>297/2</v>
      </c>
    </row>
    <row r="432" spans="1:6" hidden="1" x14ac:dyDescent="0.35">
      <c r="A432" t="s">
        <v>790</v>
      </c>
      <c r="B432" t="s">
        <v>1210</v>
      </c>
      <c r="C432">
        <v>276</v>
      </c>
      <c r="D432">
        <v>2</v>
      </c>
      <c r="E432">
        <v>0</v>
      </c>
      <c r="F432" t="str">
        <f>_xlfn.CONCAT(zHotTipsUsed[[#This Row],[TipperID]],"/",zHotTipsUsed[[#This Row],[RoundNum]])</f>
        <v>276/2</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F928D-A31A-480C-8B01-AEED6FBB051A}">
  <sheetPr codeName="Sheet32"/>
  <dimension ref="A1:AG191"/>
  <sheetViews>
    <sheetView workbookViewId="0"/>
  </sheetViews>
  <sheetFormatPr defaultRowHeight="14.5" x14ac:dyDescent="0.35"/>
  <cols>
    <col min="1" max="1" width="10.81640625" bestFit="1" customWidth="1"/>
    <col min="2" max="2" width="38.453125" bestFit="1" customWidth="1"/>
    <col min="3" max="3" width="12.453125" bestFit="1" customWidth="1"/>
    <col min="4" max="4" width="13.54296875" bestFit="1" customWidth="1"/>
    <col min="5" max="5" width="39.54296875" bestFit="1" customWidth="1"/>
    <col min="6" max="6" width="17.81640625" bestFit="1" customWidth="1"/>
    <col min="7" max="7" width="10" bestFit="1" customWidth="1"/>
    <col min="8" max="8" width="16.54296875" bestFit="1" customWidth="1"/>
    <col min="9" max="9" width="9.453125" bestFit="1" customWidth="1"/>
    <col min="10" max="10" width="16.54296875" bestFit="1" customWidth="1"/>
    <col min="11" max="11" width="18.7265625" bestFit="1" customWidth="1"/>
    <col min="12" max="12" width="14.81640625" bestFit="1" customWidth="1"/>
    <col min="13" max="13" width="16.26953125" bestFit="1" customWidth="1"/>
    <col min="14" max="14" width="23" bestFit="1" customWidth="1"/>
    <col min="15" max="15" width="20.26953125" bestFit="1" customWidth="1"/>
    <col min="16" max="16" width="18.81640625" bestFit="1" customWidth="1"/>
    <col min="17" max="17" width="26" bestFit="1" customWidth="1"/>
    <col min="18" max="18" width="20.26953125" bestFit="1" customWidth="1"/>
    <col min="19" max="19" width="12.81640625" bestFit="1" customWidth="1"/>
    <col min="20" max="20" width="8.81640625" bestFit="1" customWidth="1"/>
    <col min="21" max="21" width="12.81640625" bestFit="1" customWidth="1"/>
    <col min="22" max="22" width="16.453125" bestFit="1" customWidth="1"/>
    <col min="23" max="23" width="24" bestFit="1" customWidth="1"/>
    <col min="24" max="24" width="14.453125" bestFit="1" customWidth="1"/>
    <col min="25" max="25" width="9.81640625" bestFit="1" customWidth="1"/>
    <col min="26" max="26" width="11.7265625" bestFit="1" customWidth="1"/>
    <col min="27" max="27" width="18.81640625" bestFit="1" customWidth="1"/>
    <col min="28" max="28" width="19.1796875" bestFit="1" customWidth="1"/>
    <col min="29" max="29" width="22.26953125" bestFit="1" customWidth="1"/>
    <col min="30" max="30" width="10" bestFit="1" customWidth="1"/>
    <col min="31" max="31" width="22.1796875" bestFit="1" customWidth="1"/>
    <col min="32" max="32" width="26.1796875" bestFit="1" customWidth="1"/>
    <col min="33" max="33" width="23.26953125" bestFit="1" customWidth="1"/>
  </cols>
  <sheetData>
    <row r="1" spans="1:33" x14ac:dyDescent="0.35">
      <c r="A1" t="s">
        <v>42</v>
      </c>
      <c r="B1" t="s">
        <v>821</v>
      </c>
      <c r="C1" t="s">
        <v>49</v>
      </c>
      <c r="D1" t="s">
        <v>4</v>
      </c>
      <c r="E1" t="s">
        <v>822</v>
      </c>
      <c r="F1" t="s">
        <v>7</v>
      </c>
      <c r="G1" t="s">
        <v>8</v>
      </c>
      <c r="H1" t="s">
        <v>823</v>
      </c>
      <c r="I1" t="s">
        <v>9</v>
      </c>
      <c r="J1" t="s">
        <v>638</v>
      </c>
      <c r="K1" t="s">
        <v>824</v>
      </c>
      <c r="L1" t="s">
        <v>825</v>
      </c>
      <c r="M1" t="s">
        <v>826</v>
      </c>
      <c r="N1" t="s">
        <v>827</v>
      </c>
      <c r="O1" t="s">
        <v>828</v>
      </c>
      <c r="P1" t="s">
        <v>829</v>
      </c>
      <c r="Q1" t="s">
        <v>830</v>
      </c>
      <c r="R1" t="s">
        <v>831</v>
      </c>
      <c r="S1" t="s">
        <v>773</v>
      </c>
      <c r="T1" t="s">
        <v>612</v>
      </c>
      <c r="U1" t="s">
        <v>643</v>
      </c>
      <c r="V1" t="s">
        <v>832</v>
      </c>
      <c r="W1" t="s">
        <v>833</v>
      </c>
      <c r="X1" t="s">
        <v>834</v>
      </c>
      <c r="Y1" t="s">
        <v>835</v>
      </c>
      <c r="Z1" t="s">
        <v>836</v>
      </c>
      <c r="AA1" t="s">
        <v>837</v>
      </c>
      <c r="AB1" t="s">
        <v>838</v>
      </c>
      <c r="AC1" t="s">
        <v>839</v>
      </c>
      <c r="AD1" t="s">
        <v>840</v>
      </c>
      <c r="AE1" t="s">
        <v>841</v>
      </c>
      <c r="AF1" t="s">
        <v>842</v>
      </c>
      <c r="AG1" t="s">
        <v>843</v>
      </c>
    </row>
    <row r="2" spans="1:33" x14ac:dyDescent="0.35">
      <c r="A2">
        <v>7</v>
      </c>
      <c r="B2" t="s">
        <v>400</v>
      </c>
      <c r="C2" t="s">
        <v>213</v>
      </c>
      <c r="D2" t="s">
        <v>177</v>
      </c>
      <c r="E2" t="s">
        <v>401</v>
      </c>
      <c r="F2" t="s">
        <v>647</v>
      </c>
      <c r="G2" t="s">
        <v>89</v>
      </c>
      <c r="I2" t="s">
        <v>88</v>
      </c>
      <c r="J2">
        <v>8</v>
      </c>
      <c r="K2" s="5"/>
      <c r="L2" s="5"/>
      <c r="N2" s="5"/>
      <c r="Q2" t="b">
        <v>0</v>
      </c>
      <c r="R2" s="5"/>
      <c r="S2" t="s">
        <v>1</v>
      </c>
      <c r="T2" t="b">
        <v>1</v>
      </c>
      <c r="U2">
        <v>0</v>
      </c>
      <c r="W2">
        <v>0</v>
      </c>
      <c r="X2">
        <v>0</v>
      </c>
      <c r="AA2" s="5">
        <v>45365.511110416664</v>
      </c>
      <c r="AC2" s="5"/>
      <c r="AD2" t="b">
        <v>0</v>
      </c>
      <c r="AE2" t="s">
        <v>699</v>
      </c>
      <c r="AF2" t="s">
        <v>700</v>
      </c>
      <c r="AG2" t="s">
        <v>701</v>
      </c>
    </row>
    <row r="3" spans="1:33" x14ac:dyDescent="0.35">
      <c r="A3">
        <v>9</v>
      </c>
      <c r="B3" t="s">
        <v>548</v>
      </c>
      <c r="C3" t="s">
        <v>550</v>
      </c>
      <c r="D3" t="s">
        <v>551</v>
      </c>
      <c r="E3" t="s">
        <v>549</v>
      </c>
      <c r="F3" t="s">
        <v>648</v>
      </c>
      <c r="G3" t="s">
        <v>89</v>
      </c>
      <c r="I3" t="s">
        <v>95</v>
      </c>
      <c r="J3">
        <v>0</v>
      </c>
      <c r="K3" s="5"/>
      <c r="L3" s="5"/>
      <c r="N3" s="5"/>
      <c r="Q3" t="b">
        <v>0</v>
      </c>
      <c r="R3" s="5"/>
      <c r="S3" t="s">
        <v>1</v>
      </c>
      <c r="T3" t="b">
        <v>1</v>
      </c>
      <c r="U3">
        <v>0</v>
      </c>
      <c r="W3">
        <v>0</v>
      </c>
      <c r="X3">
        <v>0</v>
      </c>
      <c r="AA3" s="5">
        <v>45364.52563989583</v>
      </c>
      <c r="AC3" s="5"/>
      <c r="AD3" t="b">
        <v>0</v>
      </c>
    </row>
    <row r="4" spans="1:33" x14ac:dyDescent="0.35">
      <c r="A4">
        <v>11</v>
      </c>
      <c r="B4" t="s">
        <v>98</v>
      </c>
      <c r="C4" t="s">
        <v>100</v>
      </c>
      <c r="D4" t="s">
        <v>101</v>
      </c>
      <c r="E4" t="s">
        <v>99</v>
      </c>
      <c r="F4" t="s">
        <v>647</v>
      </c>
      <c r="G4" t="s">
        <v>89</v>
      </c>
      <c r="I4" t="s">
        <v>88</v>
      </c>
      <c r="J4">
        <v>0</v>
      </c>
      <c r="K4" s="5"/>
      <c r="L4" s="5"/>
      <c r="N4" s="5"/>
      <c r="Q4" t="b">
        <v>0</v>
      </c>
      <c r="R4" s="5"/>
      <c r="S4" t="s">
        <v>1</v>
      </c>
      <c r="T4" t="b">
        <v>1</v>
      </c>
      <c r="U4">
        <v>0</v>
      </c>
      <c r="W4">
        <v>0</v>
      </c>
      <c r="X4">
        <v>0</v>
      </c>
      <c r="AA4" s="5">
        <v>45365.511110416664</v>
      </c>
      <c r="AC4" s="5"/>
      <c r="AD4" t="b">
        <v>0</v>
      </c>
    </row>
    <row r="5" spans="1:33" x14ac:dyDescent="0.35">
      <c r="A5">
        <v>13</v>
      </c>
      <c r="B5" t="s">
        <v>324</v>
      </c>
      <c r="C5" t="s">
        <v>326</v>
      </c>
      <c r="D5" t="s">
        <v>327</v>
      </c>
      <c r="E5" t="s">
        <v>325</v>
      </c>
      <c r="F5" t="s">
        <v>647</v>
      </c>
      <c r="G5" t="s">
        <v>89</v>
      </c>
      <c r="I5" t="s">
        <v>88</v>
      </c>
      <c r="J5">
        <v>0</v>
      </c>
      <c r="K5" s="5"/>
      <c r="L5" s="5">
        <v>45345</v>
      </c>
      <c r="M5" t="s">
        <v>844</v>
      </c>
      <c r="N5" s="5">
        <v>45358</v>
      </c>
      <c r="Q5" t="b">
        <v>0</v>
      </c>
      <c r="R5" s="5"/>
      <c r="S5" t="s">
        <v>1</v>
      </c>
      <c r="T5" t="b">
        <v>1</v>
      </c>
      <c r="U5">
        <v>0</v>
      </c>
      <c r="W5">
        <v>0</v>
      </c>
      <c r="X5">
        <v>0</v>
      </c>
      <c r="AA5" s="5">
        <v>45365.511110416664</v>
      </c>
      <c r="AC5" s="5"/>
      <c r="AD5" t="b">
        <v>0</v>
      </c>
    </row>
    <row r="6" spans="1:33" x14ac:dyDescent="0.35">
      <c r="A6">
        <v>15</v>
      </c>
      <c r="B6" t="s">
        <v>425</v>
      </c>
      <c r="C6" t="s">
        <v>427</v>
      </c>
      <c r="D6" t="s">
        <v>395</v>
      </c>
      <c r="E6" t="s">
        <v>426</v>
      </c>
      <c r="F6" t="s">
        <v>647</v>
      </c>
      <c r="G6" t="s">
        <v>89</v>
      </c>
      <c r="I6" t="s">
        <v>95</v>
      </c>
      <c r="J6">
        <v>7</v>
      </c>
      <c r="K6" s="5"/>
      <c r="L6" s="5">
        <v>45358</v>
      </c>
      <c r="M6" t="s">
        <v>845</v>
      </c>
      <c r="N6" s="5">
        <v>45358</v>
      </c>
      <c r="Q6" t="b">
        <v>0</v>
      </c>
      <c r="R6" s="5"/>
      <c r="S6" t="s">
        <v>1</v>
      </c>
      <c r="T6" t="b">
        <v>1</v>
      </c>
      <c r="U6">
        <v>0</v>
      </c>
      <c r="W6">
        <v>0</v>
      </c>
      <c r="X6">
        <v>0</v>
      </c>
      <c r="AA6" s="5">
        <v>45364.52563989583</v>
      </c>
      <c r="AC6" s="5"/>
      <c r="AD6" t="b">
        <v>0</v>
      </c>
      <c r="AE6" t="s">
        <v>695</v>
      </c>
      <c r="AF6" t="s">
        <v>696</v>
      </c>
      <c r="AG6" t="s">
        <v>697</v>
      </c>
    </row>
    <row r="7" spans="1:33" x14ac:dyDescent="0.35">
      <c r="A7">
        <v>17</v>
      </c>
      <c r="B7" t="s">
        <v>456</v>
      </c>
      <c r="C7" t="s">
        <v>458</v>
      </c>
      <c r="D7" t="s">
        <v>196</v>
      </c>
      <c r="E7" t="s">
        <v>457</v>
      </c>
      <c r="F7" t="s">
        <v>648</v>
      </c>
      <c r="G7" t="s">
        <v>89</v>
      </c>
      <c r="I7" t="s">
        <v>88</v>
      </c>
      <c r="J7">
        <v>0</v>
      </c>
      <c r="K7" s="5"/>
      <c r="L7" s="5">
        <v>45351</v>
      </c>
      <c r="M7" t="s">
        <v>844</v>
      </c>
      <c r="N7" s="5">
        <v>45358</v>
      </c>
      <c r="Q7" t="b">
        <v>0</v>
      </c>
      <c r="R7" s="5"/>
      <c r="S7" t="s">
        <v>1</v>
      </c>
      <c r="T7" t="b">
        <v>1</v>
      </c>
      <c r="U7">
        <v>0</v>
      </c>
      <c r="W7">
        <v>0</v>
      </c>
      <c r="X7">
        <v>0</v>
      </c>
      <c r="AA7" s="5">
        <v>45365.511110416664</v>
      </c>
      <c r="AC7" s="5"/>
      <c r="AD7" t="b">
        <v>0</v>
      </c>
    </row>
    <row r="8" spans="1:33" x14ac:dyDescent="0.35">
      <c r="A8">
        <v>18</v>
      </c>
      <c r="B8" t="s">
        <v>514</v>
      </c>
      <c r="C8" t="s">
        <v>171</v>
      </c>
      <c r="D8" t="s">
        <v>166</v>
      </c>
      <c r="E8" t="s">
        <v>515</v>
      </c>
      <c r="F8" t="s">
        <v>647</v>
      </c>
      <c r="G8" t="s">
        <v>89</v>
      </c>
      <c r="I8" t="s">
        <v>88</v>
      </c>
      <c r="J8">
        <v>14</v>
      </c>
      <c r="K8" s="5"/>
      <c r="L8" s="5">
        <v>45345</v>
      </c>
      <c r="M8" t="s">
        <v>844</v>
      </c>
      <c r="N8" s="5">
        <v>45358</v>
      </c>
      <c r="Q8" t="b">
        <v>0</v>
      </c>
      <c r="R8" s="5"/>
      <c r="S8" t="s">
        <v>1</v>
      </c>
      <c r="T8" t="b">
        <v>1</v>
      </c>
      <c r="U8">
        <v>0</v>
      </c>
      <c r="W8">
        <v>0</v>
      </c>
      <c r="X8">
        <v>0</v>
      </c>
      <c r="AA8" s="5"/>
      <c r="AC8" s="5"/>
      <c r="AD8" t="b">
        <v>0</v>
      </c>
      <c r="AE8" t="s">
        <v>723</v>
      </c>
      <c r="AF8" t="s">
        <v>724</v>
      </c>
      <c r="AG8" t="s">
        <v>725</v>
      </c>
    </row>
    <row r="9" spans="1:33" x14ac:dyDescent="0.35">
      <c r="A9">
        <v>21</v>
      </c>
      <c r="B9" t="s">
        <v>578</v>
      </c>
      <c r="C9" t="s">
        <v>489</v>
      </c>
      <c r="D9" t="s">
        <v>110</v>
      </c>
      <c r="E9" t="s">
        <v>579</v>
      </c>
      <c r="F9" t="s">
        <v>647</v>
      </c>
      <c r="G9" t="s">
        <v>89</v>
      </c>
      <c r="I9" t="s">
        <v>88</v>
      </c>
      <c r="J9">
        <v>14</v>
      </c>
      <c r="K9" s="5"/>
      <c r="L9" s="5"/>
      <c r="N9" s="5"/>
      <c r="Q9" t="b">
        <v>0</v>
      </c>
      <c r="R9" s="5"/>
      <c r="S9" t="s">
        <v>1</v>
      </c>
      <c r="T9" t="b">
        <v>1</v>
      </c>
      <c r="U9">
        <v>0</v>
      </c>
      <c r="W9">
        <v>0</v>
      </c>
      <c r="X9">
        <v>0</v>
      </c>
      <c r="AA9" s="5">
        <v>45163.412941782408</v>
      </c>
      <c r="AC9" s="5"/>
      <c r="AD9" t="b">
        <v>0</v>
      </c>
      <c r="AE9" t="s">
        <v>723</v>
      </c>
      <c r="AF9" t="s">
        <v>724</v>
      </c>
      <c r="AG9" t="s">
        <v>725</v>
      </c>
    </row>
    <row r="10" spans="1:33" x14ac:dyDescent="0.35">
      <c r="A10">
        <v>22</v>
      </c>
      <c r="B10" t="s">
        <v>487</v>
      </c>
      <c r="C10" t="s">
        <v>489</v>
      </c>
      <c r="D10" t="s">
        <v>490</v>
      </c>
      <c r="E10" t="s">
        <v>488</v>
      </c>
      <c r="F10" t="s">
        <v>647</v>
      </c>
      <c r="G10" t="s">
        <v>89</v>
      </c>
      <c r="I10" t="s">
        <v>95</v>
      </c>
      <c r="J10">
        <v>0</v>
      </c>
      <c r="K10" s="5"/>
      <c r="L10" s="5"/>
      <c r="N10" s="5"/>
      <c r="Q10" t="b">
        <v>0</v>
      </c>
      <c r="R10" s="5"/>
      <c r="S10" t="s">
        <v>1</v>
      </c>
      <c r="T10" t="b">
        <v>1</v>
      </c>
      <c r="U10">
        <v>0</v>
      </c>
      <c r="W10">
        <v>0</v>
      </c>
      <c r="X10">
        <v>0</v>
      </c>
      <c r="AA10" s="5">
        <v>45364.52563989583</v>
      </c>
      <c r="AC10" s="5"/>
      <c r="AD10" t="b">
        <v>0</v>
      </c>
    </row>
    <row r="11" spans="1:33" x14ac:dyDescent="0.35">
      <c r="A11">
        <v>23</v>
      </c>
      <c r="B11" t="s">
        <v>494</v>
      </c>
      <c r="C11" t="s">
        <v>382</v>
      </c>
      <c r="D11" t="s">
        <v>383</v>
      </c>
      <c r="E11" t="s">
        <v>495</v>
      </c>
      <c r="F11" t="s">
        <v>647</v>
      </c>
      <c r="G11" t="s">
        <v>87</v>
      </c>
      <c r="I11" t="s">
        <v>95</v>
      </c>
      <c r="J11">
        <v>0</v>
      </c>
      <c r="K11" s="5"/>
      <c r="L11" s="5"/>
      <c r="N11" s="5"/>
      <c r="Q11" t="b">
        <v>0</v>
      </c>
      <c r="R11" s="5"/>
      <c r="S11" t="s">
        <v>1</v>
      </c>
      <c r="T11" t="b">
        <v>1</v>
      </c>
      <c r="U11">
        <v>0</v>
      </c>
      <c r="W11">
        <v>0</v>
      </c>
      <c r="X11">
        <v>0</v>
      </c>
      <c r="AA11" s="5">
        <v>45364.52563989583</v>
      </c>
      <c r="AC11" s="5"/>
      <c r="AD11" t="b">
        <v>0</v>
      </c>
    </row>
    <row r="12" spans="1:33" x14ac:dyDescent="0.35">
      <c r="A12">
        <v>24</v>
      </c>
      <c r="B12" t="s">
        <v>414</v>
      </c>
      <c r="C12" t="s">
        <v>171</v>
      </c>
      <c r="D12" t="s">
        <v>172</v>
      </c>
      <c r="E12" t="s">
        <v>415</v>
      </c>
      <c r="F12" t="s">
        <v>647</v>
      </c>
      <c r="G12" t="s">
        <v>89</v>
      </c>
      <c r="I12" t="s">
        <v>95</v>
      </c>
      <c r="J12">
        <v>0</v>
      </c>
      <c r="K12" s="5"/>
      <c r="L12" s="5"/>
      <c r="N12" s="5"/>
      <c r="Q12" t="b">
        <v>0</v>
      </c>
      <c r="R12" s="5"/>
      <c r="S12" t="s">
        <v>1</v>
      </c>
      <c r="T12" t="b">
        <v>1</v>
      </c>
      <c r="U12">
        <v>0</v>
      </c>
      <c r="W12">
        <v>0</v>
      </c>
      <c r="X12">
        <v>0</v>
      </c>
      <c r="AA12" s="5">
        <v>45364.52563989583</v>
      </c>
      <c r="AC12" s="5"/>
      <c r="AD12" t="b">
        <v>0</v>
      </c>
    </row>
    <row r="13" spans="1:33" x14ac:dyDescent="0.35">
      <c r="A13">
        <v>26</v>
      </c>
      <c r="B13" t="s">
        <v>259</v>
      </c>
      <c r="C13" t="s">
        <v>261</v>
      </c>
      <c r="D13" t="s">
        <v>262</v>
      </c>
      <c r="E13" t="s">
        <v>260</v>
      </c>
      <c r="F13" t="s">
        <v>647</v>
      </c>
      <c r="G13" t="s">
        <v>87</v>
      </c>
      <c r="I13" t="s">
        <v>88</v>
      </c>
      <c r="J13">
        <v>10</v>
      </c>
      <c r="K13" s="5"/>
      <c r="L13" s="5"/>
      <c r="N13" s="5"/>
      <c r="Q13" t="b">
        <v>0</v>
      </c>
      <c r="R13" s="5"/>
      <c r="S13" t="s">
        <v>1</v>
      </c>
      <c r="T13" t="b">
        <v>1</v>
      </c>
      <c r="U13">
        <v>0</v>
      </c>
      <c r="W13">
        <v>0</v>
      </c>
      <c r="X13">
        <v>0</v>
      </c>
      <c r="AA13" s="5">
        <v>45162.494109340281</v>
      </c>
      <c r="AC13" s="5"/>
      <c r="AD13" t="b">
        <v>0</v>
      </c>
      <c r="AE13" t="s">
        <v>707</v>
      </c>
      <c r="AF13" t="s">
        <v>708</v>
      </c>
      <c r="AG13" t="s">
        <v>709</v>
      </c>
    </row>
    <row r="14" spans="1:33" x14ac:dyDescent="0.35">
      <c r="A14">
        <v>27</v>
      </c>
      <c r="B14" t="s">
        <v>163</v>
      </c>
      <c r="C14" t="s">
        <v>165</v>
      </c>
      <c r="D14" t="s">
        <v>166</v>
      </c>
      <c r="E14" t="s">
        <v>164</v>
      </c>
      <c r="F14" t="s">
        <v>647</v>
      </c>
      <c r="G14" t="s">
        <v>89</v>
      </c>
      <c r="I14" t="s">
        <v>88</v>
      </c>
      <c r="J14">
        <v>12</v>
      </c>
      <c r="K14" s="5"/>
      <c r="L14" s="5">
        <v>45357</v>
      </c>
      <c r="M14" t="s">
        <v>844</v>
      </c>
      <c r="N14" s="5">
        <v>45358</v>
      </c>
      <c r="Q14" t="b">
        <v>0</v>
      </c>
      <c r="R14" s="5"/>
      <c r="S14" t="s">
        <v>1</v>
      </c>
      <c r="T14" t="b">
        <v>1</v>
      </c>
      <c r="U14">
        <v>0</v>
      </c>
      <c r="W14">
        <v>0</v>
      </c>
      <c r="X14">
        <v>0</v>
      </c>
      <c r="AA14" s="5">
        <v>45364.52563989583</v>
      </c>
      <c r="AC14" s="5"/>
      <c r="AD14" t="b">
        <v>0</v>
      </c>
      <c r="AE14" t="s">
        <v>715</v>
      </c>
      <c r="AF14" t="s">
        <v>716</v>
      </c>
      <c r="AG14" t="s">
        <v>717</v>
      </c>
    </row>
    <row r="15" spans="1:33" x14ac:dyDescent="0.35">
      <c r="A15">
        <v>28</v>
      </c>
      <c r="B15" t="s">
        <v>582</v>
      </c>
      <c r="C15" t="s">
        <v>584</v>
      </c>
      <c r="D15" t="s">
        <v>242</v>
      </c>
      <c r="E15" t="s">
        <v>583</v>
      </c>
      <c r="F15" t="s">
        <v>647</v>
      </c>
      <c r="G15" t="s">
        <v>89</v>
      </c>
      <c r="I15" t="s">
        <v>95</v>
      </c>
      <c r="J15">
        <v>14</v>
      </c>
      <c r="K15" s="5"/>
      <c r="L15" s="5"/>
      <c r="N15" s="5"/>
      <c r="Q15" t="b">
        <v>0</v>
      </c>
      <c r="R15" s="5"/>
      <c r="S15" t="s">
        <v>1</v>
      </c>
      <c r="T15" t="b">
        <v>1</v>
      </c>
      <c r="U15">
        <v>0</v>
      </c>
      <c r="W15">
        <v>0</v>
      </c>
      <c r="X15">
        <v>0</v>
      </c>
      <c r="AA15" s="5">
        <v>45141.481092326387</v>
      </c>
      <c r="AC15" s="5"/>
      <c r="AD15" t="b">
        <v>0</v>
      </c>
      <c r="AE15" t="s">
        <v>723</v>
      </c>
      <c r="AF15" t="s">
        <v>724</v>
      </c>
      <c r="AG15" t="s">
        <v>725</v>
      </c>
    </row>
    <row r="16" spans="1:33" x14ac:dyDescent="0.35">
      <c r="A16">
        <v>31</v>
      </c>
      <c r="B16" t="s">
        <v>356</v>
      </c>
      <c r="C16" t="s">
        <v>173</v>
      </c>
      <c r="D16" t="s">
        <v>177</v>
      </c>
      <c r="E16" t="s">
        <v>357</v>
      </c>
      <c r="F16" t="s">
        <v>647</v>
      </c>
      <c r="G16" t="s">
        <v>89</v>
      </c>
      <c r="I16" t="s">
        <v>88</v>
      </c>
      <c r="J16">
        <v>13</v>
      </c>
      <c r="K16" s="5"/>
      <c r="L16" s="5"/>
      <c r="N16" s="5"/>
      <c r="Q16" t="b">
        <v>0</v>
      </c>
      <c r="R16" s="5"/>
      <c r="S16" t="s">
        <v>1</v>
      </c>
      <c r="T16" t="b">
        <v>1</v>
      </c>
      <c r="U16">
        <v>0</v>
      </c>
      <c r="W16">
        <v>0</v>
      </c>
      <c r="X16">
        <v>0</v>
      </c>
      <c r="AA16" s="5">
        <v>45365.511110416664</v>
      </c>
      <c r="AC16" s="5"/>
      <c r="AD16" t="b">
        <v>0</v>
      </c>
      <c r="AE16" t="s">
        <v>719</v>
      </c>
      <c r="AF16" t="s">
        <v>720</v>
      </c>
      <c r="AG16" t="s">
        <v>721</v>
      </c>
    </row>
    <row r="17" spans="1:33" x14ac:dyDescent="0.35">
      <c r="A17">
        <v>32</v>
      </c>
      <c r="B17" t="s">
        <v>539</v>
      </c>
      <c r="C17" t="s">
        <v>173</v>
      </c>
      <c r="D17" t="s">
        <v>94</v>
      </c>
      <c r="E17" t="s">
        <v>540</v>
      </c>
      <c r="F17" t="s">
        <v>648</v>
      </c>
      <c r="G17" t="s">
        <v>89</v>
      </c>
      <c r="I17" t="s">
        <v>95</v>
      </c>
      <c r="J17">
        <v>7</v>
      </c>
      <c r="K17" s="5"/>
      <c r="L17" s="5"/>
      <c r="N17" s="5"/>
      <c r="Q17" t="b">
        <v>0</v>
      </c>
      <c r="R17" s="5"/>
      <c r="S17" t="s">
        <v>1</v>
      </c>
      <c r="T17" t="b">
        <v>1</v>
      </c>
      <c r="U17">
        <v>0</v>
      </c>
      <c r="W17">
        <v>0</v>
      </c>
      <c r="X17">
        <v>0</v>
      </c>
      <c r="AA17" s="5">
        <v>45364.52563989583</v>
      </c>
      <c r="AC17" s="5"/>
      <c r="AD17" t="b">
        <v>0</v>
      </c>
      <c r="AE17" t="s">
        <v>695</v>
      </c>
      <c r="AF17" t="s">
        <v>696</v>
      </c>
      <c r="AG17" t="s">
        <v>697</v>
      </c>
    </row>
    <row r="18" spans="1:33" x14ac:dyDescent="0.35">
      <c r="A18">
        <v>33</v>
      </c>
      <c r="B18" t="s">
        <v>267</v>
      </c>
      <c r="C18" t="s">
        <v>269</v>
      </c>
      <c r="D18" t="s">
        <v>270</v>
      </c>
      <c r="E18" t="s">
        <v>268</v>
      </c>
      <c r="F18" t="s">
        <v>647</v>
      </c>
      <c r="G18" t="s">
        <v>89</v>
      </c>
      <c r="I18" t="s">
        <v>95</v>
      </c>
      <c r="J18">
        <v>13</v>
      </c>
      <c r="K18" s="5"/>
      <c r="L18" s="5">
        <v>45358</v>
      </c>
      <c r="M18" t="s">
        <v>844</v>
      </c>
      <c r="N18" s="5">
        <v>45358</v>
      </c>
      <c r="Q18" t="b">
        <v>0</v>
      </c>
      <c r="R18" s="5"/>
      <c r="S18" t="s">
        <v>1</v>
      </c>
      <c r="T18" t="b">
        <v>1</v>
      </c>
      <c r="U18">
        <v>0</v>
      </c>
      <c r="W18">
        <v>0</v>
      </c>
      <c r="X18">
        <v>0</v>
      </c>
      <c r="AA18" s="5">
        <v>45163.412941782408</v>
      </c>
      <c r="AC18" s="5"/>
      <c r="AD18" t="b">
        <v>0</v>
      </c>
      <c r="AE18" t="s">
        <v>719</v>
      </c>
      <c r="AF18" t="s">
        <v>720</v>
      </c>
      <c r="AG18" t="s">
        <v>721</v>
      </c>
    </row>
    <row r="19" spans="1:33" x14ac:dyDescent="0.35">
      <c r="A19">
        <v>34</v>
      </c>
      <c r="B19" t="s">
        <v>574</v>
      </c>
      <c r="C19" t="s">
        <v>541</v>
      </c>
      <c r="D19" t="s">
        <v>158</v>
      </c>
      <c r="E19" t="s">
        <v>1208</v>
      </c>
      <c r="F19" t="s">
        <v>648</v>
      </c>
      <c r="G19" t="s">
        <v>87</v>
      </c>
      <c r="I19" t="s">
        <v>95</v>
      </c>
      <c r="J19">
        <v>9</v>
      </c>
      <c r="K19" s="5"/>
      <c r="L19" s="5">
        <v>45358</v>
      </c>
      <c r="M19" t="s">
        <v>845</v>
      </c>
      <c r="N19" s="5">
        <v>45358</v>
      </c>
      <c r="Q19" t="b">
        <v>0</v>
      </c>
      <c r="R19" s="5"/>
      <c r="S19" t="s">
        <v>1</v>
      </c>
      <c r="T19" t="b">
        <v>1</v>
      </c>
      <c r="U19">
        <v>0</v>
      </c>
      <c r="W19">
        <v>0</v>
      </c>
      <c r="X19">
        <v>0</v>
      </c>
      <c r="AA19" s="5">
        <v>45364.52563989583</v>
      </c>
      <c r="AC19" s="5"/>
      <c r="AD19" t="b">
        <v>0</v>
      </c>
      <c r="AE19" t="s">
        <v>703</v>
      </c>
      <c r="AF19" t="s">
        <v>704</v>
      </c>
      <c r="AG19" t="s">
        <v>705</v>
      </c>
    </row>
    <row r="20" spans="1:33" x14ac:dyDescent="0.35">
      <c r="A20">
        <v>36</v>
      </c>
      <c r="B20" t="s">
        <v>302</v>
      </c>
      <c r="C20" t="s">
        <v>304</v>
      </c>
      <c r="D20" t="s">
        <v>305</v>
      </c>
      <c r="E20" t="s">
        <v>303</v>
      </c>
      <c r="F20" t="s">
        <v>648</v>
      </c>
      <c r="G20" t="s">
        <v>89</v>
      </c>
      <c r="I20" t="s">
        <v>88</v>
      </c>
      <c r="J20">
        <v>11</v>
      </c>
      <c r="K20" s="5"/>
      <c r="L20" s="5"/>
      <c r="N20" s="5"/>
      <c r="Q20" t="b">
        <v>0</v>
      </c>
      <c r="R20" s="5"/>
      <c r="S20" t="s">
        <v>1</v>
      </c>
      <c r="T20" t="b">
        <v>1</v>
      </c>
      <c r="U20">
        <v>0</v>
      </c>
      <c r="W20">
        <v>0</v>
      </c>
      <c r="X20">
        <v>0</v>
      </c>
      <c r="AA20" s="5">
        <v>45365.511110416664</v>
      </c>
      <c r="AC20" s="5"/>
      <c r="AD20" t="b">
        <v>0</v>
      </c>
      <c r="AE20" t="s">
        <v>711</v>
      </c>
      <c r="AF20" t="s">
        <v>712</v>
      </c>
      <c r="AG20" t="s">
        <v>713</v>
      </c>
    </row>
    <row r="21" spans="1:33" x14ac:dyDescent="0.35">
      <c r="A21">
        <v>37</v>
      </c>
      <c r="B21" t="s">
        <v>593</v>
      </c>
      <c r="C21" t="s">
        <v>485</v>
      </c>
      <c r="D21" t="s">
        <v>595</v>
      </c>
      <c r="E21" t="s">
        <v>594</v>
      </c>
      <c r="F21" t="s">
        <v>649</v>
      </c>
      <c r="G21" t="s">
        <v>89</v>
      </c>
      <c r="I21" t="s">
        <v>95</v>
      </c>
      <c r="J21">
        <v>11</v>
      </c>
      <c r="K21" s="5"/>
      <c r="L21" s="5">
        <v>45358</v>
      </c>
      <c r="M21" t="s">
        <v>845</v>
      </c>
      <c r="N21" s="5">
        <v>45358</v>
      </c>
      <c r="Q21" t="b">
        <v>0</v>
      </c>
      <c r="R21" s="5"/>
      <c r="S21" t="s">
        <v>1</v>
      </c>
      <c r="T21" t="b">
        <v>1</v>
      </c>
      <c r="U21">
        <v>0</v>
      </c>
      <c r="W21">
        <v>0</v>
      </c>
      <c r="X21">
        <v>0</v>
      </c>
      <c r="AA21" s="5">
        <v>45364.52563989583</v>
      </c>
      <c r="AC21" s="5"/>
      <c r="AD21" t="b">
        <v>0</v>
      </c>
      <c r="AE21" t="s">
        <v>711</v>
      </c>
      <c r="AF21" t="s">
        <v>712</v>
      </c>
      <c r="AG21" t="s">
        <v>713</v>
      </c>
    </row>
    <row r="22" spans="1:33" x14ac:dyDescent="0.35">
      <c r="A22">
        <v>38</v>
      </c>
      <c r="B22" t="s">
        <v>116</v>
      </c>
      <c r="C22" t="s">
        <v>118</v>
      </c>
      <c r="D22" t="s">
        <v>119</v>
      </c>
      <c r="E22" t="s">
        <v>117</v>
      </c>
      <c r="F22" t="s">
        <v>648</v>
      </c>
      <c r="G22" t="s">
        <v>89</v>
      </c>
      <c r="I22" t="s">
        <v>88</v>
      </c>
      <c r="J22">
        <v>8</v>
      </c>
      <c r="K22" s="5"/>
      <c r="L22" s="5">
        <v>45358</v>
      </c>
      <c r="M22" t="s">
        <v>844</v>
      </c>
      <c r="N22" s="5">
        <v>45358</v>
      </c>
      <c r="Q22" t="b">
        <v>0</v>
      </c>
      <c r="R22" s="5"/>
      <c r="S22" t="s">
        <v>1</v>
      </c>
      <c r="T22" t="b">
        <v>1</v>
      </c>
      <c r="U22">
        <v>0</v>
      </c>
      <c r="W22">
        <v>0</v>
      </c>
      <c r="X22">
        <v>0</v>
      </c>
      <c r="AA22" s="5">
        <v>45364.52563989583</v>
      </c>
      <c r="AC22" s="5"/>
      <c r="AD22" t="b">
        <v>0</v>
      </c>
      <c r="AE22" t="s">
        <v>699</v>
      </c>
      <c r="AF22" t="s">
        <v>700</v>
      </c>
      <c r="AG22" t="s">
        <v>701</v>
      </c>
    </row>
    <row r="23" spans="1:33" x14ac:dyDescent="0.35">
      <c r="A23">
        <v>39</v>
      </c>
      <c r="B23" t="s">
        <v>608</v>
      </c>
      <c r="C23" t="s">
        <v>610</v>
      </c>
      <c r="D23" t="s">
        <v>387</v>
      </c>
      <c r="E23" t="s">
        <v>609</v>
      </c>
      <c r="F23" t="s">
        <v>647</v>
      </c>
      <c r="G23" t="s">
        <v>89</v>
      </c>
      <c r="I23" t="s">
        <v>88</v>
      </c>
      <c r="J23">
        <v>9</v>
      </c>
      <c r="K23" s="5"/>
      <c r="L23" s="5">
        <v>45341</v>
      </c>
      <c r="M23" t="s">
        <v>845</v>
      </c>
      <c r="N23" s="5">
        <v>45358</v>
      </c>
      <c r="Q23" t="b">
        <v>0</v>
      </c>
      <c r="R23" s="5"/>
      <c r="S23" t="s">
        <v>1</v>
      </c>
      <c r="T23" t="b">
        <v>1</v>
      </c>
      <c r="U23">
        <v>0</v>
      </c>
      <c r="W23">
        <v>0</v>
      </c>
      <c r="X23">
        <v>0</v>
      </c>
      <c r="AA23" s="5">
        <v>45084.504060300926</v>
      </c>
      <c r="AC23" s="5"/>
      <c r="AD23" t="b">
        <v>0</v>
      </c>
      <c r="AE23" t="s">
        <v>703</v>
      </c>
      <c r="AF23" t="s">
        <v>704</v>
      </c>
      <c r="AG23" t="s">
        <v>705</v>
      </c>
    </row>
    <row r="24" spans="1:33" x14ac:dyDescent="0.35">
      <c r="A24">
        <v>40</v>
      </c>
      <c r="B24" t="s">
        <v>107</v>
      </c>
      <c r="C24" t="s">
        <v>109</v>
      </c>
      <c r="D24" t="s">
        <v>110</v>
      </c>
      <c r="E24" t="s">
        <v>108</v>
      </c>
      <c r="F24" t="s">
        <v>647</v>
      </c>
      <c r="G24" t="s">
        <v>89</v>
      </c>
      <c r="I24" t="s">
        <v>88</v>
      </c>
      <c r="J24">
        <v>15</v>
      </c>
      <c r="K24" s="5"/>
      <c r="L24" s="5">
        <v>45358</v>
      </c>
      <c r="M24" t="s">
        <v>845</v>
      </c>
      <c r="N24" s="5">
        <v>45358</v>
      </c>
      <c r="Q24" t="b">
        <v>0</v>
      </c>
      <c r="R24" s="5"/>
      <c r="S24" t="s">
        <v>1</v>
      </c>
      <c r="T24" t="b">
        <v>1</v>
      </c>
      <c r="U24">
        <v>0</v>
      </c>
      <c r="W24">
        <v>0</v>
      </c>
      <c r="X24">
        <v>0</v>
      </c>
      <c r="AA24" s="5"/>
      <c r="AC24" s="5"/>
      <c r="AD24" t="b">
        <v>0</v>
      </c>
      <c r="AE24" t="s">
        <v>727</v>
      </c>
      <c r="AF24" t="s">
        <v>624</v>
      </c>
      <c r="AG24" t="s">
        <v>728</v>
      </c>
    </row>
    <row r="25" spans="1:33" x14ac:dyDescent="0.35">
      <c r="A25">
        <v>41</v>
      </c>
      <c r="B25" t="s">
        <v>252</v>
      </c>
      <c r="C25" t="s">
        <v>223</v>
      </c>
      <c r="D25" t="s">
        <v>387</v>
      </c>
      <c r="E25" t="s">
        <v>253</v>
      </c>
      <c r="F25" t="s">
        <v>648</v>
      </c>
      <c r="G25" t="s">
        <v>87</v>
      </c>
      <c r="I25" t="s">
        <v>95</v>
      </c>
      <c r="J25">
        <v>13</v>
      </c>
      <c r="K25" s="5"/>
      <c r="L25" s="5"/>
      <c r="N25" s="5"/>
      <c r="Q25" t="b">
        <v>0</v>
      </c>
      <c r="R25" s="5"/>
      <c r="S25" t="s">
        <v>1</v>
      </c>
      <c r="T25" t="b">
        <v>1</v>
      </c>
      <c r="U25">
        <v>0</v>
      </c>
      <c r="W25">
        <v>0</v>
      </c>
      <c r="X25">
        <v>0</v>
      </c>
      <c r="AA25" s="5">
        <v>45163.412941782408</v>
      </c>
      <c r="AC25" s="5"/>
      <c r="AD25" t="b">
        <v>0</v>
      </c>
      <c r="AE25" t="s">
        <v>719</v>
      </c>
      <c r="AF25" t="s">
        <v>720</v>
      </c>
      <c r="AG25" t="s">
        <v>721</v>
      </c>
    </row>
    <row r="26" spans="1:33" x14ac:dyDescent="0.35">
      <c r="A26">
        <v>43</v>
      </c>
      <c r="B26" t="s">
        <v>210</v>
      </c>
      <c r="C26" t="s">
        <v>132</v>
      </c>
      <c r="D26" t="s">
        <v>212</v>
      </c>
      <c r="E26" t="s">
        <v>211</v>
      </c>
      <c r="F26" t="s">
        <v>647</v>
      </c>
      <c r="G26" t="s">
        <v>89</v>
      </c>
      <c r="I26" t="s">
        <v>95</v>
      </c>
      <c r="J26">
        <v>11</v>
      </c>
      <c r="K26" s="5"/>
      <c r="L26" s="5"/>
      <c r="N26" s="5"/>
      <c r="Q26" t="b">
        <v>0</v>
      </c>
      <c r="R26" s="5"/>
      <c r="S26" t="s">
        <v>1</v>
      </c>
      <c r="T26" t="b">
        <v>1</v>
      </c>
      <c r="U26">
        <v>0</v>
      </c>
      <c r="W26">
        <v>0</v>
      </c>
      <c r="X26">
        <v>0</v>
      </c>
      <c r="AA26" s="5">
        <v>45365.511110416664</v>
      </c>
      <c r="AC26" s="5"/>
      <c r="AD26" t="b">
        <v>0</v>
      </c>
      <c r="AE26" t="s">
        <v>711</v>
      </c>
      <c r="AF26" t="s">
        <v>712</v>
      </c>
      <c r="AG26" t="s">
        <v>713</v>
      </c>
    </row>
    <row r="27" spans="1:33" x14ac:dyDescent="0.35">
      <c r="A27">
        <v>45</v>
      </c>
      <c r="B27" t="s">
        <v>585</v>
      </c>
      <c r="C27" t="s">
        <v>513</v>
      </c>
      <c r="D27" t="s">
        <v>420</v>
      </c>
      <c r="E27" t="s">
        <v>586</v>
      </c>
      <c r="F27" t="s">
        <v>647</v>
      </c>
      <c r="G27" t="s">
        <v>89</v>
      </c>
      <c r="I27" t="s">
        <v>88</v>
      </c>
      <c r="J27">
        <v>8</v>
      </c>
      <c r="K27" s="5"/>
      <c r="L27" s="5">
        <v>45341</v>
      </c>
      <c r="M27" t="s">
        <v>845</v>
      </c>
      <c r="N27" s="5">
        <v>45358</v>
      </c>
      <c r="Q27" t="b">
        <v>0</v>
      </c>
      <c r="R27" s="5"/>
      <c r="S27" t="s">
        <v>1</v>
      </c>
      <c r="T27" t="b">
        <v>1</v>
      </c>
      <c r="U27">
        <v>0</v>
      </c>
      <c r="W27">
        <v>0</v>
      </c>
      <c r="X27">
        <v>0</v>
      </c>
      <c r="AA27" s="5">
        <v>45162.494109340281</v>
      </c>
      <c r="AC27" s="5"/>
      <c r="AD27" t="b">
        <v>0</v>
      </c>
      <c r="AE27" t="s">
        <v>699</v>
      </c>
      <c r="AF27" t="s">
        <v>700</v>
      </c>
      <c r="AG27" t="s">
        <v>701</v>
      </c>
    </row>
    <row r="28" spans="1:33" x14ac:dyDescent="0.35">
      <c r="A28">
        <v>46</v>
      </c>
      <c r="B28" t="s">
        <v>596</v>
      </c>
      <c r="C28" t="s">
        <v>598</v>
      </c>
      <c r="D28" t="s">
        <v>420</v>
      </c>
      <c r="E28" t="s">
        <v>597</v>
      </c>
      <c r="F28" t="s">
        <v>647</v>
      </c>
      <c r="G28" t="s">
        <v>87</v>
      </c>
      <c r="I28" t="s">
        <v>88</v>
      </c>
      <c r="J28">
        <v>8</v>
      </c>
      <c r="K28" s="5"/>
      <c r="L28" s="5"/>
      <c r="N28" s="5"/>
      <c r="Q28" t="b">
        <v>0</v>
      </c>
      <c r="R28" s="5"/>
      <c r="S28" t="s">
        <v>1</v>
      </c>
      <c r="T28" t="b">
        <v>1</v>
      </c>
      <c r="U28">
        <v>0</v>
      </c>
      <c r="W28">
        <v>0</v>
      </c>
      <c r="X28">
        <v>0</v>
      </c>
      <c r="AA28" s="5"/>
      <c r="AC28" s="5"/>
      <c r="AD28" t="b">
        <v>0</v>
      </c>
      <c r="AE28" t="s">
        <v>699</v>
      </c>
      <c r="AF28" t="s">
        <v>700</v>
      </c>
      <c r="AG28" t="s">
        <v>701</v>
      </c>
    </row>
    <row r="29" spans="1:33" x14ac:dyDescent="0.35">
      <c r="A29">
        <v>48</v>
      </c>
      <c r="B29" t="s">
        <v>404</v>
      </c>
      <c r="C29" t="s">
        <v>180</v>
      </c>
      <c r="D29" t="s">
        <v>406</v>
      </c>
      <c r="E29" t="s">
        <v>405</v>
      </c>
      <c r="F29" t="s">
        <v>648</v>
      </c>
      <c r="G29" t="s">
        <v>89</v>
      </c>
      <c r="I29" t="s">
        <v>95</v>
      </c>
      <c r="J29">
        <v>9</v>
      </c>
      <c r="K29" s="5"/>
      <c r="L29" s="5"/>
      <c r="N29" s="5"/>
      <c r="Q29" t="b">
        <v>0</v>
      </c>
      <c r="R29" s="5"/>
      <c r="S29" t="s">
        <v>1</v>
      </c>
      <c r="T29" t="b">
        <v>1</v>
      </c>
      <c r="U29">
        <v>0</v>
      </c>
      <c r="W29">
        <v>0</v>
      </c>
      <c r="X29">
        <v>0</v>
      </c>
      <c r="AA29" s="5">
        <v>45364.52563989583</v>
      </c>
      <c r="AC29" s="5"/>
      <c r="AD29" t="b">
        <v>0</v>
      </c>
      <c r="AE29" t="s">
        <v>703</v>
      </c>
      <c r="AF29" t="s">
        <v>704</v>
      </c>
      <c r="AG29" t="s">
        <v>705</v>
      </c>
    </row>
    <row r="30" spans="1:33" x14ac:dyDescent="0.35">
      <c r="A30">
        <v>49</v>
      </c>
      <c r="B30" t="s">
        <v>536</v>
      </c>
      <c r="C30" t="s">
        <v>214</v>
      </c>
      <c r="D30" t="s">
        <v>538</v>
      </c>
      <c r="E30" t="s">
        <v>537</v>
      </c>
      <c r="F30" t="s">
        <v>647</v>
      </c>
      <c r="G30" t="s">
        <v>89</v>
      </c>
      <c r="I30" t="s">
        <v>95</v>
      </c>
      <c r="J30">
        <v>16</v>
      </c>
      <c r="K30" s="5"/>
      <c r="L30" s="5"/>
      <c r="N30" s="5"/>
      <c r="Q30" t="b">
        <v>0</v>
      </c>
      <c r="R30" s="5"/>
      <c r="S30" t="s">
        <v>1</v>
      </c>
      <c r="T30" t="b">
        <v>1</v>
      </c>
      <c r="U30">
        <v>0</v>
      </c>
      <c r="W30">
        <v>0</v>
      </c>
      <c r="X30">
        <v>0</v>
      </c>
      <c r="AA30" s="5">
        <v>45364.52563989583</v>
      </c>
      <c r="AC30" s="5"/>
      <c r="AD30" t="b">
        <v>0</v>
      </c>
      <c r="AE30" t="s">
        <v>730</v>
      </c>
      <c r="AF30" t="s">
        <v>731</v>
      </c>
      <c r="AG30" t="s">
        <v>732</v>
      </c>
    </row>
    <row r="31" spans="1:33" x14ac:dyDescent="0.35">
      <c r="A31">
        <v>52</v>
      </c>
      <c r="B31" t="s">
        <v>565</v>
      </c>
      <c r="C31" t="s">
        <v>658</v>
      </c>
      <c r="D31" t="s">
        <v>262</v>
      </c>
      <c r="E31" t="s">
        <v>566</v>
      </c>
      <c r="F31" t="s">
        <v>647</v>
      </c>
      <c r="G31" t="s">
        <v>89</v>
      </c>
      <c r="I31" t="s">
        <v>88</v>
      </c>
      <c r="J31">
        <v>9</v>
      </c>
      <c r="K31" s="5"/>
      <c r="L31" s="5"/>
      <c r="N31" s="5"/>
      <c r="Q31" t="b">
        <v>0</v>
      </c>
      <c r="R31" s="5"/>
      <c r="S31" t="s">
        <v>1</v>
      </c>
      <c r="T31" t="b">
        <v>1</v>
      </c>
      <c r="U31">
        <v>0</v>
      </c>
      <c r="W31">
        <v>0</v>
      </c>
      <c r="X31">
        <v>0</v>
      </c>
      <c r="AA31" s="5">
        <v>45162.494109340281</v>
      </c>
      <c r="AC31" s="5"/>
      <c r="AD31" t="b">
        <v>0</v>
      </c>
      <c r="AE31" t="s">
        <v>703</v>
      </c>
      <c r="AF31" t="s">
        <v>704</v>
      </c>
      <c r="AG31" t="s">
        <v>705</v>
      </c>
    </row>
    <row r="32" spans="1:33" x14ac:dyDescent="0.35">
      <c r="A32">
        <v>53</v>
      </c>
      <c r="B32" t="s">
        <v>334</v>
      </c>
      <c r="C32" t="s">
        <v>269</v>
      </c>
      <c r="D32" t="s">
        <v>336</v>
      </c>
      <c r="E32" t="s">
        <v>335</v>
      </c>
      <c r="F32" t="s">
        <v>647</v>
      </c>
      <c r="G32" t="s">
        <v>89</v>
      </c>
      <c r="I32" t="s">
        <v>95</v>
      </c>
      <c r="J32">
        <v>12</v>
      </c>
      <c r="K32" s="5"/>
      <c r="L32" s="5">
        <v>45351</v>
      </c>
      <c r="M32" t="s">
        <v>844</v>
      </c>
      <c r="N32" s="5">
        <v>45358</v>
      </c>
      <c r="Q32" t="b">
        <v>0</v>
      </c>
      <c r="R32" s="5"/>
      <c r="S32" t="s">
        <v>1</v>
      </c>
      <c r="T32" t="b">
        <v>1</v>
      </c>
      <c r="U32">
        <v>0</v>
      </c>
      <c r="W32">
        <v>0</v>
      </c>
      <c r="X32">
        <v>0</v>
      </c>
      <c r="AA32" s="5">
        <v>45365.511110416664</v>
      </c>
      <c r="AC32" s="5"/>
      <c r="AD32" t="b">
        <v>0</v>
      </c>
      <c r="AE32" t="s">
        <v>715</v>
      </c>
      <c r="AF32" t="s">
        <v>716</v>
      </c>
      <c r="AG32" t="s">
        <v>717</v>
      </c>
    </row>
    <row r="33" spans="1:33" x14ac:dyDescent="0.35">
      <c r="A33">
        <v>56</v>
      </c>
      <c r="B33" t="s">
        <v>202</v>
      </c>
      <c r="C33" t="s">
        <v>204</v>
      </c>
      <c r="D33" t="s">
        <v>205</v>
      </c>
      <c r="E33" t="s">
        <v>203</v>
      </c>
      <c r="F33" t="s">
        <v>647</v>
      </c>
      <c r="G33" t="s">
        <v>89</v>
      </c>
      <c r="I33" t="s">
        <v>95</v>
      </c>
      <c r="J33">
        <v>12</v>
      </c>
      <c r="K33" s="5"/>
      <c r="L33" s="5"/>
      <c r="N33" s="5"/>
      <c r="Q33" t="b">
        <v>0</v>
      </c>
      <c r="R33" s="5"/>
      <c r="S33" t="s">
        <v>1</v>
      </c>
      <c r="T33" t="b">
        <v>1</v>
      </c>
      <c r="U33">
        <v>0</v>
      </c>
      <c r="W33">
        <v>0</v>
      </c>
      <c r="X33">
        <v>0</v>
      </c>
      <c r="AA33" s="5">
        <v>45365.511110416664</v>
      </c>
      <c r="AC33" s="5"/>
      <c r="AD33" t="b">
        <v>0</v>
      </c>
      <c r="AE33" t="s">
        <v>715</v>
      </c>
      <c r="AF33" t="s">
        <v>716</v>
      </c>
      <c r="AG33" t="s">
        <v>717</v>
      </c>
    </row>
    <row r="34" spans="1:33" x14ac:dyDescent="0.35">
      <c r="A34">
        <v>57</v>
      </c>
      <c r="B34" t="s">
        <v>292</v>
      </c>
      <c r="C34" t="s">
        <v>230</v>
      </c>
      <c r="D34" t="s">
        <v>294</v>
      </c>
      <c r="E34" t="s">
        <v>293</v>
      </c>
      <c r="F34" t="s">
        <v>648</v>
      </c>
      <c r="G34" t="s">
        <v>89</v>
      </c>
      <c r="I34" t="s">
        <v>95</v>
      </c>
      <c r="J34">
        <v>9</v>
      </c>
      <c r="K34" s="5"/>
      <c r="L34" s="5">
        <v>45351</v>
      </c>
      <c r="M34" t="s">
        <v>844</v>
      </c>
      <c r="N34" s="5">
        <v>45358</v>
      </c>
      <c r="Q34" t="b">
        <v>0</v>
      </c>
      <c r="R34" s="5"/>
      <c r="S34" t="s">
        <v>1</v>
      </c>
      <c r="T34" t="b">
        <v>1</v>
      </c>
      <c r="U34">
        <v>0</v>
      </c>
      <c r="W34">
        <v>0</v>
      </c>
      <c r="X34">
        <v>0</v>
      </c>
      <c r="AA34" s="5">
        <v>45364.52563989583</v>
      </c>
      <c r="AC34" s="5"/>
      <c r="AD34" t="b">
        <v>0</v>
      </c>
      <c r="AE34" t="s">
        <v>703</v>
      </c>
      <c r="AF34" t="s">
        <v>704</v>
      </c>
      <c r="AG34" t="s">
        <v>705</v>
      </c>
    </row>
    <row r="35" spans="1:33" x14ac:dyDescent="0.35">
      <c r="A35">
        <v>58</v>
      </c>
      <c r="B35" t="s">
        <v>254</v>
      </c>
      <c r="C35" t="s">
        <v>256</v>
      </c>
      <c r="D35" t="s">
        <v>212</v>
      </c>
      <c r="E35" t="s">
        <v>255</v>
      </c>
      <c r="F35" t="s">
        <v>647</v>
      </c>
      <c r="G35" t="s">
        <v>87</v>
      </c>
      <c r="I35" t="s">
        <v>95</v>
      </c>
      <c r="J35">
        <v>13</v>
      </c>
      <c r="K35" s="5"/>
      <c r="L35" s="5"/>
      <c r="N35" s="5"/>
      <c r="Q35" t="b">
        <v>0</v>
      </c>
      <c r="R35" s="5"/>
      <c r="S35" t="s">
        <v>1</v>
      </c>
      <c r="T35" t="b">
        <v>1</v>
      </c>
      <c r="U35">
        <v>0</v>
      </c>
      <c r="W35">
        <v>0</v>
      </c>
      <c r="X35">
        <v>0</v>
      </c>
      <c r="AA35" s="5">
        <v>45365.511110416664</v>
      </c>
      <c r="AC35" s="5"/>
      <c r="AD35" t="b">
        <v>0</v>
      </c>
      <c r="AE35" t="s">
        <v>719</v>
      </c>
      <c r="AF35" t="s">
        <v>720</v>
      </c>
      <c r="AG35" t="s">
        <v>721</v>
      </c>
    </row>
    <row r="36" spans="1:33" x14ac:dyDescent="0.35">
      <c r="A36">
        <v>59</v>
      </c>
      <c r="B36" t="s">
        <v>580</v>
      </c>
      <c r="C36" t="s">
        <v>142</v>
      </c>
      <c r="D36" t="s">
        <v>193</v>
      </c>
      <c r="E36" t="s">
        <v>581</v>
      </c>
      <c r="F36" t="s">
        <v>647</v>
      </c>
      <c r="G36" t="s">
        <v>87</v>
      </c>
      <c r="I36" t="s">
        <v>95</v>
      </c>
      <c r="J36">
        <v>9</v>
      </c>
      <c r="K36" s="5"/>
      <c r="L36" s="5"/>
      <c r="N36" s="5"/>
      <c r="Q36" t="b">
        <v>0</v>
      </c>
      <c r="R36" s="5"/>
      <c r="S36" t="s">
        <v>1</v>
      </c>
      <c r="T36" t="b">
        <v>1</v>
      </c>
      <c r="U36">
        <v>0</v>
      </c>
      <c r="W36">
        <v>0</v>
      </c>
      <c r="X36">
        <v>0</v>
      </c>
      <c r="AA36" s="5">
        <v>45365.511110416664</v>
      </c>
      <c r="AC36" s="5"/>
      <c r="AD36" t="b">
        <v>0</v>
      </c>
      <c r="AE36" t="s">
        <v>703</v>
      </c>
      <c r="AF36" t="s">
        <v>704</v>
      </c>
      <c r="AG36" t="s">
        <v>705</v>
      </c>
    </row>
    <row r="37" spans="1:33" x14ac:dyDescent="0.35">
      <c r="A37">
        <v>60</v>
      </c>
      <c r="B37" t="s">
        <v>407</v>
      </c>
      <c r="C37" t="s">
        <v>180</v>
      </c>
      <c r="D37" t="s">
        <v>409</v>
      </c>
      <c r="E37" t="s">
        <v>408</v>
      </c>
      <c r="F37" t="s">
        <v>648</v>
      </c>
      <c r="G37" t="s">
        <v>89</v>
      </c>
      <c r="I37" t="s">
        <v>95</v>
      </c>
      <c r="J37">
        <v>11</v>
      </c>
      <c r="K37" s="5"/>
      <c r="L37" s="5"/>
      <c r="N37" s="5"/>
      <c r="Q37" t="b">
        <v>0</v>
      </c>
      <c r="R37" s="5"/>
      <c r="S37" t="s">
        <v>1</v>
      </c>
      <c r="T37" t="b">
        <v>1</v>
      </c>
      <c r="U37">
        <v>0</v>
      </c>
      <c r="W37">
        <v>0</v>
      </c>
      <c r="X37">
        <v>0</v>
      </c>
      <c r="AA37" s="5">
        <v>45364.52563989583</v>
      </c>
      <c r="AC37" s="5"/>
      <c r="AD37" t="b">
        <v>0</v>
      </c>
      <c r="AE37" t="s">
        <v>711</v>
      </c>
      <c r="AF37" t="s">
        <v>712</v>
      </c>
      <c r="AG37" t="s">
        <v>713</v>
      </c>
    </row>
    <row r="38" spans="1:33" x14ac:dyDescent="0.35">
      <c r="A38">
        <v>61</v>
      </c>
      <c r="B38" t="s">
        <v>449</v>
      </c>
      <c r="C38" t="s">
        <v>451</v>
      </c>
      <c r="D38" t="s">
        <v>452</v>
      </c>
      <c r="E38" t="s">
        <v>450</v>
      </c>
      <c r="F38" t="s">
        <v>648</v>
      </c>
      <c r="G38" t="s">
        <v>87</v>
      </c>
      <c r="I38" t="s">
        <v>95</v>
      </c>
      <c r="J38">
        <v>16</v>
      </c>
      <c r="K38" s="5"/>
      <c r="L38" s="5"/>
      <c r="N38" s="5"/>
      <c r="Q38" t="b">
        <v>0</v>
      </c>
      <c r="R38" s="5"/>
      <c r="S38" t="s">
        <v>1</v>
      </c>
      <c r="T38" t="b">
        <v>1</v>
      </c>
      <c r="U38">
        <v>0</v>
      </c>
      <c r="W38">
        <v>0</v>
      </c>
      <c r="X38">
        <v>0</v>
      </c>
      <c r="AA38" s="5">
        <v>45364.52563989583</v>
      </c>
      <c r="AC38" s="5"/>
      <c r="AD38" t="b">
        <v>0</v>
      </c>
      <c r="AE38" t="s">
        <v>730</v>
      </c>
      <c r="AF38" t="s">
        <v>731</v>
      </c>
      <c r="AG38" t="s">
        <v>732</v>
      </c>
    </row>
    <row r="39" spans="1:33" x14ac:dyDescent="0.35">
      <c r="A39">
        <v>62</v>
      </c>
      <c r="B39" t="s">
        <v>198</v>
      </c>
      <c r="C39" t="s">
        <v>200</v>
      </c>
      <c r="D39" t="s">
        <v>201</v>
      </c>
      <c r="E39" t="s">
        <v>199</v>
      </c>
      <c r="F39" t="s">
        <v>647</v>
      </c>
      <c r="G39" t="s">
        <v>87</v>
      </c>
      <c r="I39" t="s">
        <v>95</v>
      </c>
      <c r="J39">
        <v>7</v>
      </c>
      <c r="K39" s="5"/>
      <c r="L39" s="5"/>
      <c r="N39" s="5"/>
      <c r="Q39" t="b">
        <v>0</v>
      </c>
      <c r="R39" s="5"/>
      <c r="S39" t="s">
        <v>1</v>
      </c>
      <c r="T39" t="b">
        <v>1</v>
      </c>
      <c r="U39">
        <v>0</v>
      </c>
      <c r="W39">
        <v>0</v>
      </c>
      <c r="X39">
        <v>0</v>
      </c>
      <c r="AA39" s="5">
        <v>45162.494109340281</v>
      </c>
      <c r="AC39" s="5"/>
      <c r="AD39" t="b">
        <v>0</v>
      </c>
      <c r="AE39" t="s">
        <v>695</v>
      </c>
      <c r="AF39" t="s">
        <v>696</v>
      </c>
      <c r="AG39" t="s">
        <v>697</v>
      </c>
    </row>
    <row r="40" spans="1:33" x14ac:dyDescent="0.35">
      <c r="A40">
        <v>63</v>
      </c>
      <c r="B40" t="s">
        <v>428</v>
      </c>
      <c r="C40" t="s">
        <v>430</v>
      </c>
      <c r="D40" t="s">
        <v>373</v>
      </c>
      <c r="E40" t="s">
        <v>429</v>
      </c>
      <c r="F40" t="s">
        <v>647</v>
      </c>
      <c r="G40" t="s">
        <v>89</v>
      </c>
      <c r="I40" t="s">
        <v>95</v>
      </c>
      <c r="J40">
        <v>9</v>
      </c>
      <c r="K40" s="5"/>
      <c r="L40" s="5"/>
      <c r="N40" s="5"/>
      <c r="Q40" t="b">
        <v>0</v>
      </c>
      <c r="R40" s="5"/>
      <c r="S40" t="s">
        <v>1</v>
      </c>
      <c r="T40" t="b">
        <v>1</v>
      </c>
      <c r="U40">
        <v>0</v>
      </c>
      <c r="W40">
        <v>0</v>
      </c>
      <c r="X40">
        <v>0</v>
      </c>
      <c r="AA40" s="5">
        <v>45365.511110416664</v>
      </c>
      <c r="AC40" s="5"/>
      <c r="AD40" t="b">
        <v>0</v>
      </c>
      <c r="AE40" t="s">
        <v>703</v>
      </c>
      <c r="AF40" t="s">
        <v>704</v>
      </c>
      <c r="AG40" t="s">
        <v>705</v>
      </c>
    </row>
    <row r="41" spans="1:33" x14ac:dyDescent="0.35">
      <c r="A41">
        <v>66</v>
      </c>
      <c r="B41" t="s">
        <v>542</v>
      </c>
      <c r="C41" t="s">
        <v>165</v>
      </c>
      <c r="D41" t="s">
        <v>544</v>
      </c>
      <c r="E41" t="s">
        <v>543</v>
      </c>
      <c r="F41" t="s">
        <v>647</v>
      </c>
      <c r="G41" t="s">
        <v>89</v>
      </c>
      <c r="I41" t="s">
        <v>95</v>
      </c>
      <c r="J41">
        <v>11</v>
      </c>
      <c r="K41" s="5"/>
      <c r="L41" s="5"/>
      <c r="N41" s="5"/>
      <c r="Q41" t="b">
        <v>0</v>
      </c>
      <c r="R41" s="5"/>
      <c r="S41" t="s">
        <v>1</v>
      </c>
      <c r="T41" t="b">
        <v>1</v>
      </c>
      <c r="U41">
        <v>0</v>
      </c>
      <c r="W41">
        <v>0</v>
      </c>
      <c r="X41">
        <v>0</v>
      </c>
      <c r="AA41" s="5">
        <v>45365.511110416664</v>
      </c>
      <c r="AC41" s="5"/>
      <c r="AD41" t="b">
        <v>0</v>
      </c>
      <c r="AE41" t="s">
        <v>711</v>
      </c>
      <c r="AF41" t="s">
        <v>712</v>
      </c>
      <c r="AG41" t="s">
        <v>713</v>
      </c>
    </row>
    <row r="42" spans="1:33" x14ac:dyDescent="0.35">
      <c r="A42">
        <v>67</v>
      </c>
      <c r="B42" t="s">
        <v>479</v>
      </c>
      <c r="C42" t="s">
        <v>481</v>
      </c>
      <c r="D42" t="s">
        <v>482</v>
      </c>
      <c r="E42" t="s">
        <v>480</v>
      </c>
      <c r="F42" t="s">
        <v>647</v>
      </c>
      <c r="G42" t="s">
        <v>89</v>
      </c>
      <c r="I42" t="s">
        <v>95</v>
      </c>
      <c r="J42">
        <v>11</v>
      </c>
      <c r="K42" s="5"/>
      <c r="L42" s="5"/>
      <c r="N42" s="5"/>
      <c r="Q42" t="b">
        <v>0</v>
      </c>
      <c r="R42" s="5"/>
      <c r="S42" t="s">
        <v>1</v>
      </c>
      <c r="T42" t="b">
        <v>1</v>
      </c>
      <c r="U42">
        <v>0</v>
      </c>
      <c r="W42">
        <v>0</v>
      </c>
      <c r="X42">
        <v>0</v>
      </c>
      <c r="AA42" s="5">
        <v>45365.511110416664</v>
      </c>
      <c r="AC42" s="5"/>
      <c r="AD42" t="b">
        <v>0</v>
      </c>
      <c r="AE42" t="s">
        <v>711</v>
      </c>
      <c r="AF42" t="s">
        <v>712</v>
      </c>
      <c r="AG42" t="s">
        <v>713</v>
      </c>
    </row>
    <row r="43" spans="1:33" x14ac:dyDescent="0.35">
      <c r="A43">
        <v>69</v>
      </c>
      <c r="B43" t="s">
        <v>396</v>
      </c>
      <c r="C43" t="s">
        <v>398</v>
      </c>
      <c r="D43" t="s">
        <v>399</v>
      </c>
      <c r="E43" t="s">
        <v>397</v>
      </c>
      <c r="F43" t="s">
        <v>647</v>
      </c>
      <c r="G43" t="s">
        <v>89</v>
      </c>
      <c r="I43" t="s">
        <v>95</v>
      </c>
      <c r="J43">
        <v>7</v>
      </c>
      <c r="K43" s="5"/>
      <c r="L43" s="5">
        <v>45352</v>
      </c>
      <c r="M43" t="s">
        <v>845</v>
      </c>
      <c r="N43" s="5">
        <v>45358</v>
      </c>
      <c r="Q43" t="b">
        <v>0</v>
      </c>
      <c r="R43" s="5"/>
      <c r="S43" t="s">
        <v>1</v>
      </c>
      <c r="T43" t="b">
        <v>1</v>
      </c>
      <c r="U43">
        <v>0</v>
      </c>
      <c r="W43">
        <v>0</v>
      </c>
      <c r="X43">
        <v>0</v>
      </c>
      <c r="AA43" s="5">
        <v>45364.52563989583</v>
      </c>
      <c r="AC43" s="5"/>
      <c r="AD43" t="b">
        <v>0</v>
      </c>
      <c r="AE43" t="s">
        <v>695</v>
      </c>
      <c r="AF43" t="s">
        <v>696</v>
      </c>
      <c r="AG43" t="s">
        <v>697</v>
      </c>
    </row>
    <row r="44" spans="1:33" x14ac:dyDescent="0.35">
      <c r="A44">
        <v>72</v>
      </c>
      <c r="B44" t="s">
        <v>435</v>
      </c>
      <c r="C44" t="s">
        <v>398</v>
      </c>
      <c r="D44" t="s">
        <v>437</v>
      </c>
      <c r="E44" t="s">
        <v>436</v>
      </c>
      <c r="F44" t="s">
        <v>648</v>
      </c>
      <c r="G44" t="s">
        <v>89</v>
      </c>
      <c r="I44" t="s">
        <v>88</v>
      </c>
      <c r="J44">
        <v>16</v>
      </c>
      <c r="K44" s="5"/>
      <c r="L44" s="5"/>
      <c r="N44" s="5"/>
      <c r="Q44" t="b">
        <v>0</v>
      </c>
      <c r="R44" s="5"/>
      <c r="S44" t="s">
        <v>1</v>
      </c>
      <c r="T44" t="b">
        <v>1</v>
      </c>
      <c r="U44">
        <v>0</v>
      </c>
      <c r="W44">
        <v>0</v>
      </c>
      <c r="X44">
        <v>0</v>
      </c>
      <c r="AA44" s="5">
        <v>45365.511110416664</v>
      </c>
      <c r="AC44" s="5"/>
      <c r="AD44" t="b">
        <v>0</v>
      </c>
      <c r="AE44" t="s">
        <v>730</v>
      </c>
      <c r="AF44" t="s">
        <v>731</v>
      </c>
      <c r="AG44" t="s">
        <v>732</v>
      </c>
    </row>
    <row r="45" spans="1:33" x14ac:dyDescent="0.35">
      <c r="A45">
        <v>75</v>
      </c>
      <c r="B45" t="s">
        <v>244</v>
      </c>
      <c r="C45" t="s">
        <v>246</v>
      </c>
      <c r="D45" t="s">
        <v>247</v>
      </c>
      <c r="E45" t="s">
        <v>245</v>
      </c>
      <c r="F45" t="s">
        <v>648</v>
      </c>
      <c r="G45" t="s">
        <v>89</v>
      </c>
      <c r="I45" t="s">
        <v>95</v>
      </c>
      <c r="J45">
        <v>8</v>
      </c>
      <c r="K45" s="5"/>
      <c r="L45" s="5"/>
      <c r="N45" s="5"/>
      <c r="Q45" t="b">
        <v>0</v>
      </c>
      <c r="R45" s="5"/>
      <c r="S45" t="s">
        <v>1</v>
      </c>
      <c r="T45" t="b">
        <v>1</v>
      </c>
      <c r="U45">
        <v>0</v>
      </c>
      <c r="W45">
        <v>0</v>
      </c>
      <c r="X45">
        <v>0</v>
      </c>
      <c r="AA45" s="5">
        <v>45365.511110416664</v>
      </c>
      <c r="AC45" s="5"/>
      <c r="AD45" t="b">
        <v>0</v>
      </c>
      <c r="AE45" t="s">
        <v>699</v>
      </c>
      <c r="AF45" t="s">
        <v>700</v>
      </c>
      <c r="AG45" t="s">
        <v>701</v>
      </c>
    </row>
    <row r="46" spans="1:33" x14ac:dyDescent="0.35">
      <c r="A46">
        <v>77</v>
      </c>
      <c r="B46" t="s">
        <v>154</v>
      </c>
      <c r="C46" t="s">
        <v>156</v>
      </c>
      <c r="D46" t="s">
        <v>157</v>
      </c>
      <c r="E46" t="s">
        <v>155</v>
      </c>
      <c r="F46" t="s">
        <v>649</v>
      </c>
      <c r="G46" t="s">
        <v>87</v>
      </c>
      <c r="I46" t="s">
        <v>95</v>
      </c>
      <c r="J46">
        <v>8</v>
      </c>
      <c r="K46" s="5"/>
      <c r="L46" s="5"/>
      <c r="N46" s="5"/>
      <c r="Q46" t="b">
        <v>0</v>
      </c>
      <c r="R46" s="5"/>
      <c r="S46" t="s">
        <v>1</v>
      </c>
      <c r="T46" t="b">
        <v>1</v>
      </c>
      <c r="U46">
        <v>0</v>
      </c>
      <c r="W46">
        <v>0</v>
      </c>
      <c r="X46">
        <v>0</v>
      </c>
      <c r="AA46" s="5">
        <v>45365.511110416664</v>
      </c>
      <c r="AC46" s="5"/>
      <c r="AD46" t="b">
        <v>0</v>
      </c>
      <c r="AE46" t="s">
        <v>699</v>
      </c>
      <c r="AF46" t="s">
        <v>700</v>
      </c>
      <c r="AG46" t="s">
        <v>701</v>
      </c>
    </row>
    <row r="47" spans="1:33" x14ac:dyDescent="0.35">
      <c r="A47">
        <v>78</v>
      </c>
      <c r="B47" t="s">
        <v>567</v>
      </c>
      <c r="C47" t="s">
        <v>569</v>
      </c>
      <c r="D47" t="s">
        <v>570</v>
      </c>
      <c r="E47" t="s">
        <v>568</v>
      </c>
      <c r="F47" t="s">
        <v>648</v>
      </c>
      <c r="G47" t="s">
        <v>89</v>
      </c>
      <c r="I47" t="s">
        <v>95</v>
      </c>
      <c r="J47">
        <v>15</v>
      </c>
      <c r="K47" s="5"/>
      <c r="L47" s="5">
        <v>45359</v>
      </c>
      <c r="M47" t="s">
        <v>845</v>
      </c>
      <c r="N47" s="5"/>
      <c r="Q47" t="b">
        <v>0</v>
      </c>
      <c r="R47" s="5"/>
      <c r="S47" t="s">
        <v>1</v>
      </c>
      <c r="T47" t="b">
        <v>1</v>
      </c>
      <c r="U47">
        <v>0</v>
      </c>
      <c r="W47">
        <v>0</v>
      </c>
      <c r="X47">
        <v>0</v>
      </c>
      <c r="AA47" s="5">
        <v>45364.52563989583</v>
      </c>
      <c r="AC47" s="5"/>
      <c r="AD47" t="b">
        <v>0</v>
      </c>
      <c r="AE47" t="s">
        <v>727</v>
      </c>
      <c r="AF47" t="s">
        <v>624</v>
      </c>
      <c r="AG47" t="s">
        <v>728</v>
      </c>
    </row>
    <row r="48" spans="1:33" x14ac:dyDescent="0.35">
      <c r="A48">
        <v>81</v>
      </c>
      <c r="B48" t="s">
        <v>263</v>
      </c>
      <c r="C48" t="s">
        <v>265</v>
      </c>
      <c r="D48" t="s">
        <v>266</v>
      </c>
      <c r="E48" t="s">
        <v>264</v>
      </c>
      <c r="F48" t="s">
        <v>648</v>
      </c>
      <c r="G48" t="s">
        <v>87</v>
      </c>
      <c r="I48" t="s">
        <v>88</v>
      </c>
      <c r="J48">
        <v>13</v>
      </c>
      <c r="K48" s="5"/>
      <c r="L48" s="5"/>
      <c r="N48" s="5"/>
      <c r="Q48" t="b">
        <v>0</v>
      </c>
      <c r="R48" s="5"/>
      <c r="S48" t="s">
        <v>1</v>
      </c>
      <c r="T48" t="b">
        <v>1</v>
      </c>
      <c r="U48">
        <v>0</v>
      </c>
      <c r="W48">
        <v>0</v>
      </c>
      <c r="X48">
        <v>0</v>
      </c>
      <c r="AA48" s="5">
        <v>45162.494109340281</v>
      </c>
      <c r="AC48" s="5"/>
      <c r="AD48" t="b">
        <v>0</v>
      </c>
      <c r="AE48" t="s">
        <v>719</v>
      </c>
      <c r="AF48" t="s">
        <v>720</v>
      </c>
      <c r="AG48" t="s">
        <v>721</v>
      </c>
    </row>
    <row r="49" spans="1:33" x14ac:dyDescent="0.35">
      <c r="A49">
        <v>83</v>
      </c>
      <c r="B49" t="s">
        <v>417</v>
      </c>
      <c r="C49" t="s">
        <v>419</v>
      </c>
      <c r="D49" t="s">
        <v>158</v>
      </c>
      <c r="E49" t="s">
        <v>418</v>
      </c>
      <c r="F49" t="s">
        <v>647</v>
      </c>
      <c r="G49" t="s">
        <v>87</v>
      </c>
      <c r="I49" t="s">
        <v>88</v>
      </c>
      <c r="J49">
        <v>8</v>
      </c>
      <c r="K49" s="5"/>
      <c r="L49" s="5"/>
      <c r="N49" s="5"/>
      <c r="Q49" t="b">
        <v>0</v>
      </c>
      <c r="R49" s="5"/>
      <c r="S49" t="s">
        <v>1</v>
      </c>
      <c r="T49" t="b">
        <v>1</v>
      </c>
      <c r="U49">
        <v>0</v>
      </c>
      <c r="W49">
        <v>0</v>
      </c>
      <c r="X49">
        <v>0</v>
      </c>
      <c r="AA49" s="5">
        <v>45365.511110416664</v>
      </c>
      <c r="AC49" s="5"/>
      <c r="AD49" t="b">
        <v>0</v>
      </c>
      <c r="AE49" t="s">
        <v>699</v>
      </c>
      <c r="AF49" t="s">
        <v>700</v>
      </c>
      <c r="AG49" t="s">
        <v>701</v>
      </c>
    </row>
    <row r="50" spans="1:33" x14ac:dyDescent="0.35">
      <c r="A50">
        <v>84</v>
      </c>
      <c r="B50" t="s">
        <v>388</v>
      </c>
      <c r="C50" t="s">
        <v>390</v>
      </c>
      <c r="D50" t="s">
        <v>391</v>
      </c>
      <c r="E50" t="s">
        <v>389</v>
      </c>
      <c r="F50" t="s">
        <v>647</v>
      </c>
      <c r="G50" t="s">
        <v>89</v>
      </c>
      <c r="I50" t="s">
        <v>95</v>
      </c>
      <c r="J50">
        <v>8</v>
      </c>
      <c r="K50" s="5"/>
      <c r="L50" s="5">
        <v>45351</v>
      </c>
      <c r="M50" t="s">
        <v>844</v>
      </c>
      <c r="N50" s="5">
        <v>45358</v>
      </c>
      <c r="Q50" t="b">
        <v>0</v>
      </c>
      <c r="R50" s="5"/>
      <c r="S50" t="s">
        <v>1</v>
      </c>
      <c r="T50" t="b">
        <v>1</v>
      </c>
      <c r="U50">
        <v>0</v>
      </c>
      <c r="W50">
        <v>0</v>
      </c>
      <c r="X50">
        <v>0</v>
      </c>
      <c r="AA50" s="5">
        <v>45364.52563989583</v>
      </c>
      <c r="AC50" s="5"/>
      <c r="AD50" t="b">
        <v>0</v>
      </c>
      <c r="AE50" t="s">
        <v>699</v>
      </c>
      <c r="AF50" t="s">
        <v>700</v>
      </c>
      <c r="AG50" t="s">
        <v>701</v>
      </c>
    </row>
    <row r="51" spans="1:33" x14ac:dyDescent="0.35">
      <c r="A51">
        <v>85</v>
      </c>
      <c r="B51" t="s">
        <v>477</v>
      </c>
      <c r="C51" t="s">
        <v>282</v>
      </c>
      <c r="D51" t="s">
        <v>327</v>
      </c>
      <c r="E51" t="s">
        <v>478</v>
      </c>
      <c r="F51" t="s">
        <v>648</v>
      </c>
      <c r="G51" t="s">
        <v>89</v>
      </c>
      <c r="I51" t="s">
        <v>88</v>
      </c>
      <c r="J51">
        <v>8</v>
      </c>
      <c r="K51" s="5"/>
      <c r="L51" s="5">
        <v>45359</v>
      </c>
      <c r="M51" t="s">
        <v>844</v>
      </c>
      <c r="N51" s="5">
        <v>45358</v>
      </c>
      <c r="Q51" t="b">
        <v>0</v>
      </c>
      <c r="R51" s="5"/>
      <c r="S51" t="s">
        <v>1</v>
      </c>
      <c r="T51" t="b">
        <v>1</v>
      </c>
      <c r="U51">
        <v>0</v>
      </c>
      <c r="W51">
        <v>0</v>
      </c>
      <c r="X51">
        <v>0</v>
      </c>
      <c r="AA51" s="5">
        <v>45364.52563989583</v>
      </c>
      <c r="AC51" s="5"/>
      <c r="AD51" t="b">
        <v>0</v>
      </c>
      <c r="AE51" t="s">
        <v>699</v>
      </c>
      <c r="AF51" t="s">
        <v>700</v>
      </c>
      <c r="AG51" t="s">
        <v>701</v>
      </c>
    </row>
    <row r="52" spans="1:33" x14ac:dyDescent="0.35">
      <c r="A52">
        <v>89</v>
      </c>
      <c r="B52" t="s">
        <v>532</v>
      </c>
      <c r="C52" t="s">
        <v>534</v>
      </c>
      <c r="D52" t="s">
        <v>535</v>
      </c>
      <c r="E52" t="s">
        <v>533</v>
      </c>
      <c r="F52" t="s">
        <v>647</v>
      </c>
      <c r="G52" t="s">
        <v>87</v>
      </c>
      <c r="I52" t="s">
        <v>95</v>
      </c>
      <c r="J52">
        <v>16</v>
      </c>
      <c r="K52" s="5"/>
      <c r="L52" s="5"/>
      <c r="N52" s="5"/>
      <c r="Q52" t="b">
        <v>0</v>
      </c>
      <c r="R52" s="5"/>
      <c r="S52" t="s">
        <v>1</v>
      </c>
      <c r="T52" t="b">
        <v>1</v>
      </c>
      <c r="U52">
        <v>0</v>
      </c>
      <c r="W52">
        <v>0</v>
      </c>
      <c r="X52">
        <v>0</v>
      </c>
      <c r="AA52" s="5">
        <v>45364.52563989583</v>
      </c>
      <c r="AC52" s="5"/>
      <c r="AD52" t="b">
        <v>0</v>
      </c>
      <c r="AE52" t="s">
        <v>730</v>
      </c>
      <c r="AF52" t="s">
        <v>731</v>
      </c>
      <c r="AG52" t="s">
        <v>732</v>
      </c>
    </row>
    <row r="53" spans="1:33" x14ac:dyDescent="0.35">
      <c r="A53">
        <v>93</v>
      </c>
      <c r="B53" t="s">
        <v>1285</v>
      </c>
      <c r="C53" t="s">
        <v>214</v>
      </c>
      <c r="D53" t="s">
        <v>654</v>
      </c>
      <c r="E53" t="s">
        <v>1286</v>
      </c>
      <c r="F53" t="s">
        <v>647</v>
      </c>
      <c r="G53" t="s">
        <v>89</v>
      </c>
      <c r="I53" t="s">
        <v>95</v>
      </c>
      <c r="J53">
        <v>14</v>
      </c>
      <c r="K53" s="5"/>
      <c r="L53" s="5"/>
      <c r="N53" s="5"/>
      <c r="Q53" t="b">
        <v>0</v>
      </c>
      <c r="R53" s="5"/>
      <c r="S53" t="s">
        <v>1</v>
      </c>
      <c r="T53" t="b">
        <v>1</v>
      </c>
      <c r="U53">
        <v>0</v>
      </c>
      <c r="W53">
        <v>0</v>
      </c>
      <c r="X53">
        <v>0</v>
      </c>
      <c r="AA53" s="5">
        <v>45364.52563989583</v>
      </c>
      <c r="AC53" s="5"/>
      <c r="AD53" t="b">
        <v>0</v>
      </c>
      <c r="AE53" t="s">
        <v>723</v>
      </c>
      <c r="AF53" t="s">
        <v>724</v>
      </c>
      <c r="AG53" t="s">
        <v>725</v>
      </c>
    </row>
    <row r="54" spans="1:33" x14ac:dyDescent="0.35">
      <c r="A54">
        <v>96</v>
      </c>
      <c r="B54" t="s">
        <v>295</v>
      </c>
      <c r="C54" t="s">
        <v>297</v>
      </c>
      <c r="D54" t="s">
        <v>298</v>
      </c>
      <c r="E54" t="s">
        <v>296</v>
      </c>
      <c r="F54" t="s">
        <v>647</v>
      </c>
      <c r="G54" t="s">
        <v>87</v>
      </c>
      <c r="I54" t="s">
        <v>88</v>
      </c>
      <c r="J54">
        <v>7</v>
      </c>
      <c r="K54" s="5"/>
      <c r="L54" s="5"/>
      <c r="N54" s="5"/>
      <c r="Q54" t="b">
        <v>0</v>
      </c>
      <c r="R54" s="5"/>
      <c r="S54" t="s">
        <v>1</v>
      </c>
      <c r="T54" t="b">
        <v>1</v>
      </c>
      <c r="U54">
        <v>0</v>
      </c>
      <c r="W54">
        <v>0</v>
      </c>
      <c r="X54">
        <v>0</v>
      </c>
      <c r="AA54" s="5">
        <v>45364.52563989583</v>
      </c>
      <c r="AC54" s="5"/>
      <c r="AD54" t="b">
        <v>0</v>
      </c>
      <c r="AE54" t="s">
        <v>695</v>
      </c>
      <c r="AF54" t="s">
        <v>696</v>
      </c>
      <c r="AG54" t="s">
        <v>697</v>
      </c>
    </row>
    <row r="55" spans="1:33" x14ac:dyDescent="0.35">
      <c r="A55">
        <v>97</v>
      </c>
      <c r="B55" t="s">
        <v>147</v>
      </c>
      <c r="C55" t="s">
        <v>149</v>
      </c>
      <c r="D55" t="s">
        <v>97</v>
      </c>
      <c r="E55" t="s">
        <v>148</v>
      </c>
      <c r="F55" t="s">
        <v>647</v>
      </c>
      <c r="G55" t="s">
        <v>89</v>
      </c>
      <c r="I55" t="s">
        <v>88</v>
      </c>
      <c r="J55">
        <v>6</v>
      </c>
      <c r="K55" s="5"/>
      <c r="L55" s="5"/>
      <c r="N55" s="5"/>
      <c r="Q55" t="b">
        <v>0</v>
      </c>
      <c r="R55" s="5"/>
      <c r="S55" t="s">
        <v>1</v>
      </c>
      <c r="T55" t="b">
        <v>1</v>
      </c>
      <c r="U55">
        <v>0</v>
      </c>
      <c r="W55">
        <v>0</v>
      </c>
      <c r="X55">
        <v>0</v>
      </c>
      <c r="AA55" s="5">
        <v>45163.412941782408</v>
      </c>
      <c r="AC55" s="5"/>
      <c r="AD55" t="b">
        <v>0</v>
      </c>
      <c r="AE55" t="s">
        <v>691</v>
      </c>
      <c r="AF55" t="s">
        <v>692</v>
      </c>
      <c r="AG55" t="s">
        <v>693</v>
      </c>
    </row>
    <row r="56" spans="1:33" x14ac:dyDescent="0.35">
      <c r="A56">
        <v>98</v>
      </c>
      <c r="B56" t="s">
        <v>274</v>
      </c>
      <c r="C56" t="s">
        <v>276</v>
      </c>
      <c r="D56" t="s">
        <v>277</v>
      </c>
      <c r="E56" t="s">
        <v>275</v>
      </c>
      <c r="F56" t="s">
        <v>648</v>
      </c>
      <c r="G56" t="s">
        <v>89</v>
      </c>
      <c r="I56" t="s">
        <v>88</v>
      </c>
      <c r="J56">
        <v>11</v>
      </c>
      <c r="K56" s="5"/>
      <c r="L56" s="5"/>
      <c r="N56" s="5"/>
      <c r="Q56" t="b">
        <v>0</v>
      </c>
      <c r="R56" s="5"/>
      <c r="S56" t="s">
        <v>1</v>
      </c>
      <c r="T56" t="b">
        <v>1</v>
      </c>
      <c r="U56">
        <v>0</v>
      </c>
      <c r="W56">
        <v>0</v>
      </c>
      <c r="X56">
        <v>0</v>
      </c>
      <c r="AA56" s="5">
        <v>45364.52563989583</v>
      </c>
      <c r="AC56" s="5"/>
      <c r="AD56" t="b">
        <v>0</v>
      </c>
      <c r="AE56" t="s">
        <v>711</v>
      </c>
      <c r="AF56" t="s">
        <v>712</v>
      </c>
      <c r="AG56" t="s">
        <v>713</v>
      </c>
    </row>
    <row r="57" spans="1:33" x14ac:dyDescent="0.35">
      <c r="A57">
        <v>99</v>
      </c>
      <c r="B57" t="s">
        <v>471</v>
      </c>
      <c r="C57" t="s">
        <v>473</v>
      </c>
      <c r="D57" t="s">
        <v>474</v>
      </c>
      <c r="E57" t="s">
        <v>472</v>
      </c>
      <c r="F57" t="s">
        <v>647</v>
      </c>
      <c r="G57" t="s">
        <v>87</v>
      </c>
      <c r="I57" t="s">
        <v>95</v>
      </c>
      <c r="J57">
        <v>1</v>
      </c>
      <c r="K57" s="5"/>
      <c r="L57" s="5">
        <v>45353</v>
      </c>
      <c r="M57" t="s">
        <v>844</v>
      </c>
      <c r="N57" s="5">
        <v>45358</v>
      </c>
      <c r="Q57" t="b">
        <v>0</v>
      </c>
      <c r="R57" s="5"/>
      <c r="S57" t="s">
        <v>1</v>
      </c>
      <c r="T57" t="b">
        <v>1</v>
      </c>
      <c r="U57">
        <v>0</v>
      </c>
      <c r="W57">
        <v>0</v>
      </c>
      <c r="X57">
        <v>0</v>
      </c>
      <c r="AA57" s="5">
        <v>45365.511110416664</v>
      </c>
      <c r="AC57" s="5"/>
      <c r="AD57" t="b">
        <v>0</v>
      </c>
      <c r="AE57" t="s">
        <v>671</v>
      </c>
      <c r="AF57" t="s">
        <v>672</v>
      </c>
      <c r="AG57" t="s">
        <v>673</v>
      </c>
    </row>
    <row r="58" spans="1:33" x14ac:dyDescent="0.35">
      <c r="A58">
        <v>100</v>
      </c>
      <c r="B58" t="s">
        <v>378</v>
      </c>
      <c r="C58" t="s">
        <v>380</v>
      </c>
      <c r="D58" t="s">
        <v>381</v>
      </c>
      <c r="E58" t="s">
        <v>379</v>
      </c>
      <c r="F58" t="s">
        <v>647</v>
      </c>
      <c r="G58" t="s">
        <v>87</v>
      </c>
      <c r="I58" t="s">
        <v>95</v>
      </c>
      <c r="J58">
        <v>15</v>
      </c>
      <c r="K58" s="5"/>
      <c r="L58" s="5"/>
      <c r="N58" s="5"/>
      <c r="Q58" t="b">
        <v>0</v>
      </c>
      <c r="R58" s="5"/>
      <c r="S58" t="s">
        <v>1</v>
      </c>
      <c r="T58" t="b">
        <v>1</v>
      </c>
      <c r="U58">
        <v>0</v>
      </c>
      <c r="W58">
        <v>0</v>
      </c>
      <c r="X58">
        <v>0</v>
      </c>
      <c r="AA58" s="5">
        <v>45364.52563989583</v>
      </c>
      <c r="AC58" s="5"/>
      <c r="AD58" t="b">
        <v>0</v>
      </c>
      <c r="AE58" t="s">
        <v>727</v>
      </c>
      <c r="AF58" t="s">
        <v>624</v>
      </c>
      <c r="AG58" t="s">
        <v>728</v>
      </c>
    </row>
    <row r="59" spans="1:33" x14ac:dyDescent="0.35">
      <c r="A59">
        <v>103</v>
      </c>
      <c r="B59" t="s">
        <v>366</v>
      </c>
      <c r="C59" t="s">
        <v>368</v>
      </c>
      <c r="D59" t="s">
        <v>369</v>
      </c>
      <c r="E59" t="s">
        <v>367</v>
      </c>
      <c r="F59" t="s">
        <v>647</v>
      </c>
      <c r="G59" t="s">
        <v>87</v>
      </c>
      <c r="I59" t="s">
        <v>95</v>
      </c>
      <c r="J59">
        <v>9</v>
      </c>
      <c r="K59" s="5"/>
      <c r="L59" s="5"/>
      <c r="N59" s="5"/>
      <c r="Q59" t="b">
        <v>0</v>
      </c>
      <c r="R59" s="5"/>
      <c r="S59" t="s">
        <v>1</v>
      </c>
      <c r="T59" t="b">
        <v>1</v>
      </c>
      <c r="U59">
        <v>0</v>
      </c>
      <c r="W59">
        <v>0</v>
      </c>
      <c r="X59">
        <v>0</v>
      </c>
      <c r="AA59" s="5">
        <v>45163.412941782408</v>
      </c>
      <c r="AC59" s="5"/>
      <c r="AD59" t="b">
        <v>0</v>
      </c>
      <c r="AE59" t="s">
        <v>703</v>
      </c>
      <c r="AF59" t="s">
        <v>704</v>
      </c>
      <c r="AG59" t="s">
        <v>705</v>
      </c>
    </row>
    <row r="60" spans="1:33" x14ac:dyDescent="0.35">
      <c r="A60">
        <v>104</v>
      </c>
      <c r="B60" t="s">
        <v>280</v>
      </c>
      <c r="C60" t="s">
        <v>282</v>
      </c>
      <c r="D60" t="s">
        <v>283</v>
      </c>
      <c r="E60" t="s">
        <v>281</v>
      </c>
      <c r="F60" t="s">
        <v>647</v>
      </c>
      <c r="G60" t="s">
        <v>89</v>
      </c>
      <c r="I60" t="s">
        <v>95</v>
      </c>
      <c r="J60">
        <v>13</v>
      </c>
      <c r="K60" s="5"/>
      <c r="L60" s="5"/>
      <c r="N60" s="5"/>
      <c r="Q60" t="b">
        <v>0</v>
      </c>
      <c r="R60" s="5"/>
      <c r="S60" t="s">
        <v>1</v>
      </c>
      <c r="T60" t="b">
        <v>1</v>
      </c>
      <c r="U60">
        <v>0</v>
      </c>
      <c r="W60">
        <v>0</v>
      </c>
      <c r="X60">
        <v>0</v>
      </c>
      <c r="AA60" s="5">
        <v>45365.511110416664</v>
      </c>
      <c r="AC60" s="5"/>
      <c r="AD60" t="b">
        <v>0</v>
      </c>
      <c r="AE60" t="s">
        <v>719</v>
      </c>
      <c r="AF60" t="s">
        <v>720</v>
      </c>
      <c r="AG60" t="s">
        <v>721</v>
      </c>
    </row>
    <row r="61" spans="1:33" x14ac:dyDescent="0.35">
      <c r="A61">
        <v>105</v>
      </c>
      <c r="B61" t="s">
        <v>178</v>
      </c>
      <c r="C61" t="s">
        <v>180</v>
      </c>
      <c r="D61" t="s">
        <v>181</v>
      </c>
      <c r="E61" t="s">
        <v>179</v>
      </c>
      <c r="F61" t="s">
        <v>647</v>
      </c>
      <c r="G61" t="s">
        <v>89</v>
      </c>
      <c r="I61" t="s">
        <v>88</v>
      </c>
      <c r="J61">
        <v>9</v>
      </c>
      <c r="K61" s="5"/>
      <c r="L61" s="5"/>
      <c r="N61" s="5"/>
      <c r="Q61" t="b">
        <v>0</v>
      </c>
      <c r="R61" s="5"/>
      <c r="S61" t="s">
        <v>1</v>
      </c>
      <c r="T61" t="b">
        <v>1</v>
      </c>
      <c r="U61">
        <v>0</v>
      </c>
      <c r="W61">
        <v>0</v>
      </c>
      <c r="X61">
        <v>0</v>
      </c>
      <c r="AA61" s="5">
        <v>45365.511110416664</v>
      </c>
      <c r="AC61" s="5"/>
      <c r="AD61" t="b">
        <v>0</v>
      </c>
      <c r="AE61" t="s">
        <v>703</v>
      </c>
      <c r="AF61" t="s">
        <v>704</v>
      </c>
      <c r="AG61" t="s">
        <v>705</v>
      </c>
    </row>
    <row r="62" spans="1:33" x14ac:dyDescent="0.35">
      <c r="A62">
        <v>106</v>
      </c>
      <c r="B62" t="s">
        <v>340</v>
      </c>
      <c r="C62" t="s">
        <v>342</v>
      </c>
      <c r="D62" t="s">
        <v>343</v>
      </c>
      <c r="E62" t="s">
        <v>341</v>
      </c>
      <c r="F62" t="s">
        <v>647</v>
      </c>
      <c r="G62" t="s">
        <v>87</v>
      </c>
      <c r="I62" t="s">
        <v>95</v>
      </c>
      <c r="J62">
        <v>6</v>
      </c>
      <c r="K62" s="5"/>
      <c r="L62" s="5"/>
      <c r="N62" s="5"/>
      <c r="Q62" t="b">
        <v>0</v>
      </c>
      <c r="R62" s="5"/>
      <c r="S62" t="s">
        <v>1</v>
      </c>
      <c r="T62" t="b">
        <v>1</v>
      </c>
      <c r="U62">
        <v>0</v>
      </c>
      <c r="W62">
        <v>0</v>
      </c>
      <c r="X62">
        <v>0</v>
      </c>
      <c r="AA62" s="5">
        <v>45364.52563989583</v>
      </c>
      <c r="AC62" s="5"/>
      <c r="AD62" t="b">
        <v>0</v>
      </c>
      <c r="AE62" t="s">
        <v>691</v>
      </c>
      <c r="AF62" t="s">
        <v>692</v>
      </c>
      <c r="AG62" t="s">
        <v>693</v>
      </c>
    </row>
    <row r="63" spans="1:33" x14ac:dyDescent="0.35">
      <c r="A63">
        <v>108</v>
      </c>
      <c r="B63" t="s">
        <v>271</v>
      </c>
      <c r="C63" t="s">
        <v>273</v>
      </c>
      <c r="D63" t="s">
        <v>197</v>
      </c>
      <c r="E63" t="s">
        <v>272</v>
      </c>
      <c r="F63" t="s">
        <v>647</v>
      </c>
      <c r="G63" t="s">
        <v>89</v>
      </c>
      <c r="I63" t="s">
        <v>88</v>
      </c>
      <c r="J63">
        <v>5</v>
      </c>
      <c r="K63" s="5"/>
      <c r="L63" s="5"/>
      <c r="N63" s="5"/>
      <c r="Q63" t="b">
        <v>0</v>
      </c>
      <c r="R63" s="5"/>
      <c r="S63" t="s">
        <v>1</v>
      </c>
      <c r="T63" t="b">
        <v>1</v>
      </c>
      <c r="U63">
        <v>0</v>
      </c>
      <c r="W63">
        <v>0</v>
      </c>
      <c r="X63">
        <v>0</v>
      </c>
      <c r="AA63" s="5"/>
      <c r="AC63" s="5"/>
      <c r="AD63" t="b">
        <v>0</v>
      </c>
      <c r="AE63" t="s">
        <v>687</v>
      </c>
      <c r="AF63" t="s">
        <v>688</v>
      </c>
      <c r="AG63" t="s">
        <v>689</v>
      </c>
    </row>
    <row r="64" spans="1:33" x14ac:dyDescent="0.35">
      <c r="A64">
        <v>109</v>
      </c>
      <c r="B64" t="s">
        <v>529</v>
      </c>
      <c r="C64" t="s">
        <v>531</v>
      </c>
      <c r="D64" t="s">
        <v>235</v>
      </c>
      <c r="E64" t="s">
        <v>530</v>
      </c>
      <c r="F64" t="s">
        <v>647</v>
      </c>
      <c r="G64" t="s">
        <v>89</v>
      </c>
      <c r="I64" t="s">
        <v>88</v>
      </c>
      <c r="J64">
        <v>7</v>
      </c>
      <c r="K64" s="5"/>
      <c r="L64" s="5"/>
      <c r="N64" s="5"/>
      <c r="Q64" t="b">
        <v>0</v>
      </c>
      <c r="R64" s="5"/>
      <c r="S64" t="s">
        <v>1</v>
      </c>
      <c r="T64" t="b">
        <v>1</v>
      </c>
      <c r="U64">
        <v>0</v>
      </c>
      <c r="W64">
        <v>0</v>
      </c>
      <c r="X64">
        <v>0</v>
      </c>
      <c r="AA64" s="5">
        <v>45119.622029166669</v>
      </c>
      <c r="AC64" s="5"/>
      <c r="AD64" t="b">
        <v>0</v>
      </c>
      <c r="AE64" t="s">
        <v>695</v>
      </c>
      <c r="AF64" t="s">
        <v>696</v>
      </c>
      <c r="AG64" t="s">
        <v>697</v>
      </c>
    </row>
    <row r="65" spans="1:33" x14ac:dyDescent="0.35">
      <c r="A65">
        <v>110</v>
      </c>
      <c r="B65" t="s">
        <v>306</v>
      </c>
      <c r="C65" t="s">
        <v>308</v>
      </c>
      <c r="D65" t="s">
        <v>309</v>
      </c>
      <c r="E65" t="s">
        <v>307</v>
      </c>
      <c r="F65" t="s">
        <v>647</v>
      </c>
      <c r="G65" t="s">
        <v>89</v>
      </c>
      <c r="I65" t="s">
        <v>88</v>
      </c>
      <c r="J65">
        <v>13</v>
      </c>
      <c r="K65" s="5"/>
      <c r="L65" s="5"/>
      <c r="N65" s="5"/>
      <c r="Q65" t="b">
        <v>0</v>
      </c>
      <c r="R65" s="5"/>
      <c r="S65" t="s">
        <v>1</v>
      </c>
      <c r="T65" t="b">
        <v>1</v>
      </c>
      <c r="U65">
        <v>0</v>
      </c>
      <c r="W65">
        <v>0</v>
      </c>
      <c r="X65">
        <v>0</v>
      </c>
      <c r="AA65" s="5">
        <v>45163.412941782408</v>
      </c>
      <c r="AC65" s="5"/>
      <c r="AD65" t="b">
        <v>0</v>
      </c>
      <c r="AE65" t="s">
        <v>719</v>
      </c>
      <c r="AF65" t="s">
        <v>720</v>
      </c>
      <c r="AG65" t="s">
        <v>721</v>
      </c>
    </row>
    <row r="66" spans="1:33" x14ac:dyDescent="0.35">
      <c r="A66">
        <v>112</v>
      </c>
      <c r="B66" t="s">
        <v>344</v>
      </c>
      <c r="C66" t="s">
        <v>346</v>
      </c>
      <c r="D66" t="s">
        <v>347</v>
      </c>
      <c r="E66" t="s">
        <v>345</v>
      </c>
      <c r="F66" t="s">
        <v>648</v>
      </c>
      <c r="G66" t="s">
        <v>89</v>
      </c>
      <c r="I66" t="s">
        <v>95</v>
      </c>
      <c r="J66">
        <v>8</v>
      </c>
      <c r="K66" s="5"/>
      <c r="L66" s="5"/>
      <c r="N66" s="5"/>
      <c r="Q66" t="b">
        <v>0</v>
      </c>
      <c r="R66" s="5"/>
      <c r="S66" t="s">
        <v>1</v>
      </c>
      <c r="T66" t="b">
        <v>1</v>
      </c>
      <c r="U66">
        <v>0</v>
      </c>
      <c r="W66">
        <v>0</v>
      </c>
      <c r="X66">
        <v>0</v>
      </c>
      <c r="AA66" s="5">
        <v>45365.511110416664</v>
      </c>
      <c r="AC66" s="5"/>
      <c r="AD66" t="b">
        <v>0</v>
      </c>
      <c r="AE66" t="s">
        <v>699</v>
      </c>
      <c r="AF66" t="s">
        <v>700</v>
      </c>
      <c r="AG66" t="s">
        <v>701</v>
      </c>
    </row>
    <row r="67" spans="1:33" x14ac:dyDescent="0.35">
      <c r="A67">
        <v>113</v>
      </c>
      <c r="B67" t="s">
        <v>206</v>
      </c>
      <c r="C67" t="s">
        <v>208</v>
      </c>
      <c r="D67" t="s">
        <v>209</v>
      </c>
      <c r="E67" t="s">
        <v>207</v>
      </c>
      <c r="F67" t="s">
        <v>647</v>
      </c>
      <c r="G67" t="s">
        <v>89</v>
      </c>
      <c r="I67" t="s">
        <v>95</v>
      </c>
      <c r="J67">
        <v>8</v>
      </c>
      <c r="K67" s="5"/>
      <c r="L67" s="5"/>
      <c r="N67" s="5"/>
      <c r="Q67" t="b">
        <v>0</v>
      </c>
      <c r="R67" s="5"/>
      <c r="S67" t="s">
        <v>1</v>
      </c>
      <c r="T67" t="b">
        <v>1</v>
      </c>
      <c r="U67">
        <v>0</v>
      </c>
      <c r="W67">
        <v>0</v>
      </c>
      <c r="X67">
        <v>0</v>
      </c>
      <c r="AA67" s="5">
        <v>45162.494109340281</v>
      </c>
      <c r="AC67" s="5"/>
      <c r="AD67" t="b">
        <v>0</v>
      </c>
      <c r="AE67" t="s">
        <v>699</v>
      </c>
      <c r="AF67" t="s">
        <v>700</v>
      </c>
      <c r="AG67" t="s">
        <v>701</v>
      </c>
    </row>
    <row r="68" spans="1:33" x14ac:dyDescent="0.35">
      <c r="A68">
        <v>114</v>
      </c>
      <c r="B68" t="s">
        <v>284</v>
      </c>
      <c r="C68" t="s">
        <v>286</v>
      </c>
      <c r="D68" t="s">
        <v>287</v>
      </c>
      <c r="E68" t="s">
        <v>285</v>
      </c>
      <c r="F68" t="s">
        <v>647</v>
      </c>
      <c r="G68" t="s">
        <v>89</v>
      </c>
      <c r="I68" t="s">
        <v>88</v>
      </c>
      <c r="J68">
        <v>10</v>
      </c>
      <c r="K68" s="5"/>
      <c r="L68" s="5"/>
      <c r="N68" s="5"/>
      <c r="Q68" t="b">
        <v>0</v>
      </c>
      <c r="R68" s="5"/>
      <c r="S68" t="s">
        <v>1</v>
      </c>
      <c r="T68" t="b">
        <v>1</v>
      </c>
      <c r="U68">
        <v>0</v>
      </c>
      <c r="W68">
        <v>0</v>
      </c>
      <c r="X68">
        <v>0</v>
      </c>
      <c r="AA68" s="5">
        <v>45365.511110416664</v>
      </c>
      <c r="AC68" s="5"/>
      <c r="AD68" t="b">
        <v>0</v>
      </c>
      <c r="AE68" t="s">
        <v>707</v>
      </c>
      <c r="AF68" t="s">
        <v>708</v>
      </c>
      <c r="AG68" t="s">
        <v>709</v>
      </c>
    </row>
    <row r="69" spans="1:33" x14ac:dyDescent="0.35">
      <c r="A69">
        <v>115</v>
      </c>
      <c r="B69" t="s">
        <v>496</v>
      </c>
      <c r="C69" t="s">
        <v>498</v>
      </c>
      <c r="D69" t="s">
        <v>499</v>
      </c>
      <c r="E69" t="s">
        <v>497</v>
      </c>
      <c r="F69" t="s">
        <v>647</v>
      </c>
      <c r="G69" t="s">
        <v>87</v>
      </c>
      <c r="I69" t="s">
        <v>88</v>
      </c>
      <c r="J69">
        <v>8</v>
      </c>
      <c r="K69" s="5"/>
      <c r="L69" s="5"/>
      <c r="N69" s="5"/>
      <c r="Q69" t="b">
        <v>0</v>
      </c>
      <c r="R69" s="5"/>
      <c r="S69" t="s">
        <v>1</v>
      </c>
      <c r="T69" t="b">
        <v>1</v>
      </c>
      <c r="U69">
        <v>0</v>
      </c>
      <c r="W69">
        <v>0</v>
      </c>
      <c r="X69">
        <v>0</v>
      </c>
      <c r="AA69" s="5">
        <v>45364.52563989583</v>
      </c>
      <c r="AC69" s="5"/>
      <c r="AD69" t="b">
        <v>0</v>
      </c>
      <c r="AE69" t="s">
        <v>699</v>
      </c>
      <c r="AF69" t="s">
        <v>700</v>
      </c>
      <c r="AG69" t="s">
        <v>701</v>
      </c>
    </row>
    <row r="70" spans="1:33" x14ac:dyDescent="0.35">
      <c r="A70">
        <v>116</v>
      </c>
      <c r="B70" t="s">
        <v>443</v>
      </c>
      <c r="C70" t="s">
        <v>180</v>
      </c>
      <c r="D70" t="s">
        <v>445</v>
      </c>
      <c r="E70" t="s">
        <v>444</v>
      </c>
      <c r="F70" t="s">
        <v>648</v>
      </c>
      <c r="G70" t="s">
        <v>89</v>
      </c>
      <c r="I70" t="s">
        <v>95</v>
      </c>
      <c r="J70">
        <v>7</v>
      </c>
      <c r="K70" s="5"/>
      <c r="L70" s="5"/>
      <c r="N70" s="5"/>
      <c r="Q70" t="b">
        <v>0</v>
      </c>
      <c r="R70" s="5"/>
      <c r="S70" t="s">
        <v>1</v>
      </c>
      <c r="T70" t="b">
        <v>1</v>
      </c>
      <c r="U70">
        <v>0</v>
      </c>
      <c r="W70">
        <v>0</v>
      </c>
      <c r="X70">
        <v>0</v>
      </c>
      <c r="AA70" s="5">
        <v>45364.52563989583</v>
      </c>
      <c r="AC70" s="5"/>
      <c r="AD70" t="b">
        <v>0</v>
      </c>
      <c r="AE70" t="s">
        <v>695</v>
      </c>
      <c r="AF70" t="s">
        <v>696</v>
      </c>
      <c r="AG70" t="s">
        <v>697</v>
      </c>
    </row>
    <row r="71" spans="1:33" x14ac:dyDescent="0.35">
      <c r="A71">
        <v>119</v>
      </c>
      <c r="B71" t="s">
        <v>337</v>
      </c>
      <c r="C71" t="s">
        <v>180</v>
      </c>
      <c r="D71" t="s">
        <v>157</v>
      </c>
      <c r="E71" t="s">
        <v>338</v>
      </c>
      <c r="F71" t="s">
        <v>647</v>
      </c>
      <c r="G71" t="s">
        <v>89</v>
      </c>
      <c r="I71" t="s">
        <v>95</v>
      </c>
      <c r="J71">
        <v>8</v>
      </c>
      <c r="K71" s="5"/>
      <c r="L71" s="5"/>
      <c r="N71" s="5"/>
      <c r="Q71" t="b">
        <v>0</v>
      </c>
      <c r="R71" s="5"/>
      <c r="S71" t="s">
        <v>1</v>
      </c>
      <c r="T71" t="b">
        <v>1</v>
      </c>
      <c r="U71">
        <v>0</v>
      </c>
      <c r="W71">
        <v>0</v>
      </c>
      <c r="X71">
        <v>0</v>
      </c>
      <c r="AA71" s="5">
        <v>45364.52563989583</v>
      </c>
      <c r="AC71" s="5"/>
      <c r="AD71" t="b">
        <v>0</v>
      </c>
      <c r="AE71" t="s">
        <v>699</v>
      </c>
      <c r="AF71" t="s">
        <v>700</v>
      </c>
      <c r="AG71" t="s">
        <v>701</v>
      </c>
    </row>
    <row r="72" spans="1:33" x14ac:dyDescent="0.35">
      <c r="A72">
        <v>120</v>
      </c>
      <c r="B72" t="s">
        <v>599</v>
      </c>
      <c r="C72" t="s">
        <v>332</v>
      </c>
      <c r="D72" t="s">
        <v>601</v>
      </c>
      <c r="E72" t="s">
        <v>600</v>
      </c>
      <c r="F72" t="s">
        <v>652</v>
      </c>
      <c r="G72" t="s">
        <v>89</v>
      </c>
      <c r="I72" t="s">
        <v>95</v>
      </c>
      <c r="J72">
        <v>10</v>
      </c>
      <c r="K72" s="5"/>
      <c r="L72" s="5"/>
      <c r="N72" s="5"/>
      <c r="Q72" t="b">
        <v>0</v>
      </c>
      <c r="R72" s="5"/>
      <c r="S72" t="s">
        <v>1</v>
      </c>
      <c r="T72" t="b">
        <v>1</v>
      </c>
      <c r="U72">
        <v>0</v>
      </c>
      <c r="W72">
        <v>0</v>
      </c>
      <c r="X72">
        <v>0</v>
      </c>
      <c r="AA72" s="5">
        <v>45365.511110416664</v>
      </c>
      <c r="AC72" s="5"/>
      <c r="AD72" t="b">
        <v>0</v>
      </c>
      <c r="AE72" t="s">
        <v>707</v>
      </c>
      <c r="AF72" t="s">
        <v>708</v>
      </c>
      <c r="AG72" t="s">
        <v>709</v>
      </c>
    </row>
    <row r="73" spans="1:33" x14ac:dyDescent="0.35">
      <c r="A73">
        <v>121</v>
      </c>
      <c r="B73" t="s">
        <v>364</v>
      </c>
      <c r="C73" t="s">
        <v>214</v>
      </c>
      <c r="D73" t="s">
        <v>351</v>
      </c>
      <c r="E73" t="s">
        <v>365</v>
      </c>
      <c r="F73" t="s">
        <v>647</v>
      </c>
      <c r="G73" t="s">
        <v>89</v>
      </c>
      <c r="I73" t="s">
        <v>95</v>
      </c>
      <c r="J73">
        <v>15</v>
      </c>
      <c r="K73" s="5"/>
      <c r="L73" s="5">
        <v>45356</v>
      </c>
      <c r="M73" t="s">
        <v>845</v>
      </c>
      <c r="N73" s="5">
        <v>45358</v>
      </c>
      <c r="Q73" t="b">
        <v>0</v>
      </c>
      <c r="R73" s="5"/>
      <c r="S73" t="s">
        <v>1</v>
      </c>
      <c r="T73" t="b">
        <v>1</v>
      </c>
      <c r="U73">
        <v>0</v>
      </c>
      <c r="W73">
        <v>0</v>
      </c>
      <c r="X73">
        <v>0</v>
      </c>
      <c r="AA73" s="5">
        <v>45365.511110416664</v>
      </c>
      <c r="AC73" s="5"/>
      <c r="AD73" t="b">
        <v>0</v>
      </c>
      <c r="AE73" t="s">
        <v>727</v>
      </c>
      <c r="AF73" t="s">
        <v>624</v>
      </c>
      <c r="AG73" t="s">
        <v>728</v>
      </c>
    </row>
    <row r="74" spans="1:33" x14ac:dyDescent="0.35">
      <c r="A74">
        <v>122</v>
      </c>
      <c r="B74" t="s">
        <v>348</v>
      </c>
      <c r="C74" t="s">
        <v>350</v>
      </c>
      <c r="D74" t="s">
        <v>351</v>
      </c>
      <c r="E74" t="s">
        <v>349</v>
      </c>
      <c r="F74" t="s">
        <v>647</v>
      </c>
      <c r="G74" t="s">
        <v>87</v>
      </c>
      <c r="I74" t="s">
        <v>95</v>
      </c>
      <c r="J74">
        <v>15</v>
      </c>
      <c r="K74" s="5"/>
      <c r="L74" s="5">
        <v>45356</v>
      </c>
      <c r="M74" t="s">
        <v>845</v>
      </c>
      <c r="N74" s="5">
        <v>45358</v>
      </c>
      <c r="Q74" t="b">
        <v>0</v>
      </c>
      <c r="R74" s="5"/>
      <c r="S74" t="s">
        <v>1</v>
      </c>
      <c r="T74" t="b">
        <v>1</v>
      </c>
      <c r="U74">
        <v>0</v>
      </c>
      <c r="W74">
        <v>0</v>
      </c>
      <c r="X74">
        <v>0</v>
      </c>
      <c r="AA74" s="5">
        <v>45365.511110416664</v>
      </c>
      <c r="AC74" s="5"/>
      <c r="AD74" t="b">
        <v>0</v>
      </c>
      <c r="AE74" t="s">
        <v>727</v>
      </c>
      <c r="AF74" t="s">
        <v>624</v>
      </c>
      <c r="AG74" t="s">
        <v>728</v>
      </c>
    </row>
    <row r="75" spans="1:33" x14ac:dyDescent="0.35">
      <c r="A75">
        <v>123</v>
      </c>
      <c r="B75" t="s">
        <v>182</v>
      </c>
      <c r="C75" t="s">
        <v>184</v>
      </c>
      <c r="D75" t="s">
        <v>185</v>
      </c>
      <c r="E75" t="s">
        <v>183</v>
      </c>
      <c r="F75" t="s">
        <v>647</v>
      </c>
      <c r="G75" t="s">
        <v>89</v>
      </c>
      <c r="I75" t="s">
        <v>95</v>
      </c>
      <c r="J75">
        <v>9</v>
      </c>
      <c r="K75" s="5"/>
      <c r="L75" s="5"/>
      <c r="N75" s="5"/>
      <c r="Q75" t="b">
        <v>0</v>
      </c>
      <c r="R75" s="5"/>
      <c r="S75" t="s">
        <v>1</v>
      </c>
      <c r="T75" t="b">
        <v>1</v>
      </c>
      <c r="U75">
        <v>0</v>
      </c>
      <c r="W75">
        <v>0</v>
      </c>
      <c r="X75">
        <v>0</v>
      </c>
      <c r="AA75" s="5">
        <v>45365.511110416664</v>
      </c>
      <c r="AC75" s="5"/>
      <c r="AD75" t="b">
        <v>0</v>
      </c>
      <c r="AE75" t="s">
        <v>703</v>
      </c>
      <c r="AF75" t="s">
        <v>704</v>
      </c>
      <c r="AG75" t="s">
        <v>705</v>
      </c>
    </row>
    <row r="76" spans="1:33" x14ac:dyDescent="0.35">
      <c r="A76">
        <v>124</v>
      </c>
      <c r="B76" t="s">
        <v>516</v>
      </c>
      <c r="C76" t="s">
        <v>518</v>
      </c>
      <c r="D76" t="s">
        <v>519</v>
      </c>
      <c r="E76" t="s">
        <v>517</v>
      </c>
      <c r="F76" t="s">
        <v>648</v>
      </c>
      <c r="G76" t="s">
        <v>89</v>
      </c>
      <c r="I76" t="s">
        <v>95</v>
      </c>
      <c r="J76">
        <v>14</v>
      </c>
      <c r="K76" s="5"/>
      <c r="L76" s="5"/>
      <c r="N76" s="5"/>
      <c r="Q76" t="b">
        <v>0</v>
      </c>
      <c r="R76" s="5"/>
      <c r="S76" t="s">
        <v>1</v>
      </c>
      <c r="T76" t="b">
        <v>1</v>
      </c>
      <c r="U76">
        <v>0</v>
      </c>
      <c r="W76">
        <v>0</v>
      </c>
      <c r="X76">
        <v>0</v>
      </c>
      <c r="AA76" s="5">
        <v>45364.52563989583</v>
      </c>
      <c r="AC76" s="5"/>
      <c r="AD76" t="b">
        <v>0</v>
      </c>
      <c r="AE76" t="s">
        <v>723</v>
      </c>
      <c r="AF76" t="s">
        <v>724</v>
      </c>
      <c r="AG76" t="s">
        <v>725</v>
      </c>
    </row>
    <row r="77" spans="1:33" x14ac:dyDescent="0.35">
      <c r="A77">
        <v>126</v>
      </c>
      <c r="B77" t="s">
        <v>407</v>
      </c>
      <c r="C77" t="s">
        <v>655</v>
      </c>
      <c r="D77" t="s">
        <v>409</v>
      </c>
      <c r="E77" t="s">
        <v>408</v>
      </c>
      <c r="F77" t="s">
        <v>647</v>
      </c>
      <c r="G77" t="s">
        <v>89</v>
      </c>
      <c r="I77" t="s">
        <v>95</v>
      </c>
      <c r="J77">
        <v>7</v>
      </c>
      <c r="K77" s="5"/>
      <c r="L77" s="5"/>
      <c r="N77" s="5"/>
      <c r="Q77" t="b">
        <v>0</v>
      </c>
      <c r="R77" s="5"/>
      <c r="S77" t="s">
        <v>1</v>
      </c>
      <c r="T77" t="b">
        <v>1</v>
      </c>
      <c r="U77">
        <v>0</v>
      </c>
      <c r="W77">
        <v>0</v>
      </c>
      <c r="X77">
        <v>0</v>
      </c>
      <c r="AA77" s="5">
        <v>45364.52563989583</v>
      </c>
      <c r="AC77" s="5"/>
      <c r="AD77" t="b">
        <v>0</v>
      </c>
      <c r="AE77" t="s">
        <v>695</v>
      </c>
      <c r="AF77" t="s">
        <v>696</v>
      </c>
      <c r="AG77" t="s">
        <v>697</v>
      </c>
    </row>
    <row r="78" spans="1:33" x14ac:dyDescent="0.35">
      <c r="A78">
        <v>132</v>
      </c>
      <c r="B78" t="s">
        <v>143</v>
      </c>
      <c r="C78" t="s">
        <v>145</v>
      </c>
      <c r="D78" t="s">
        <v>146</v>
      </c>
      <c r="E78" t="s">
        <v>144</v>
      </c>
      <c r="F78" t="s">
        <v>648</v>
      </c>
      <c r="G78" t="s">
        <v>89</v>
      </c>
      <c r="I78" t="s">
        <v>88</v>
      </c>
      <c r="J78">
        <v>13</v>
      </c>
      <c r="K78" s="5"/>
      <c r="L78" s="5"/>
      <c r="N78" s="5"/>
      <c r="Q78" t="b">
        <v>0</v>
      </c>
      <c r="R78" s="5"/>
      <c r="S78" t="s">
        <v>1</v>
      </c>
      <c r="T78" t="b">
        <v>1</v>
      </c>
      <c r="U78">
        <v>0</v>
      </c>
      <c r="W78">
        <v>0</v>
      </c>
      <c r="X78">
        <v>0</v>
      </c>
      <c r="AA78" s="5">
        <v>45365.511110416664</v>
      </c>
      <c r="AC78" s="5"/>
      <c r="AD78" t="b">
        <v>0</v>
      </c>
      <c r="AE78" t="s">
        <v>719</v>
      </c>
      <c r="AF78" t="s">
        <v>720</v>
      </c>
      <c r="AG78" t="s">
        <v>721</v>
      </c>
    </row>
    <row r="79" spans="1:33" x14ac:dyDescent="0.35">
      <c r="A79">
        <v>133</v>
      </c>
      <c r="B79" t="s">
        <v>384</v>
      </c>
      <c r="C79" t="s">
        <v>386</v>
      </c>
      <c r="D79" t="s">
        <v>387</v>
      </c>
      <c r="E79" t="s">
        <v>385</v>
      </c>
      <c r="F79" t="s">
        <v>647</v>
      </c>
      <c r="G79" t="s">
        <v>89</v>
      </c>
      <c r="I79" t="s">
        <v>95</v>
      </c>
      <c r="J79">
        <v>9</v>
      </c>
      <c r="K79" s="5"/>
      <c r="L79" s="5">
        <v>45341</v>
      </c>
      <c r="M79" t="s">
        <v>845</v>
      </c>
      <c r="N79" s="5">
        <v>45358</v>
      </c>
      <c r="Q79" t="b">
        <v>0</v>
      </c>
      <c r="R79" s="5"/>
      <c r="S79" t="s">
        <v>1</v>
      </c>
      <c r="T79" t="b">
        <v>1</v>
      </c>
      <c r="U79">
        <v>0</v>
      </c>
      <c r="W79">
        <v>0</v>
      </c>
      <c r="X79">
        <v>0</v>
      </c>
      <c r="AA79" s="5">
        <v>45163.412941782408</v>
      </c>
      <c r="AC79" s="5"/>
      <c r="AD79" t="b">
        <v>0</v>
      </c>
      <c r="AE79" t="s">
        <v>703</v>
      </c>
      <c r="AF79" t="s">
        <v>704</v>
      </c>
      <c r="AG79" t="s">
        <v>705</v>
      </c>
    </row>
    <row r="80" spans="1:33" x14ac:dyDescent="0.35">
      <c r="A80">
        <v>136</v>
      </c>
      <c r="B80" t="s">
        <v>240</v>
      </c>
      <c r="C80" t="s">
        <v>221</v>
      </c>
      <c r="D80" t="s">
        <v>242</v>
      </c>
      <c r="E80" t="s">
        <v>241</v>
      </c>
      <c r="F80" t="s">
        <v>649</v>
      </c>
      <c r="G80" t="s">
        <v>89</v>
      </c>
      <c r="I80" t="s">
        <v>95</v>
      </c>
      <c r="J80">
        <v>1</v>
      </c>
      <c r="K80" s="5"/>
      <c r="L80" s="5"/>
      <c r="N80" s="5"/>
      <c r="Q80" t="b">
        <v>0</v>
      </c>
      <c r="R80" s="5"/>
      <c r="S80" t="s">
        <v>1</v>
      </c>
      <c r="T80" t="b">
        <v>1</v>
      </c>
      <c r="U80">
        <v>0</v>
      </c>
      <c r="W80">
        <v>0</v>
      </c>
      <c r="X80">
        <v>0</v>
      </c>
      <c r="AA80" s="5">
        <v>45365.511110416664</v>
      </c>
      <c r="AC80" s="5"/>
      <c r="AD80" t="b">
        <v>0</v>
      </c>
      <c r="AE80" t="s">
        <v>671</v>
      </c>
      <c r="AF80" t="s">
        <v>672</v>
      </c>
      <c r="AG80" t="s">
        <v>673</v>
      </c>
    </row>
    <row r="81" spans="1:33" x14ac:dyDescent="0.35">
      <c r="A81">
        <v>140</v>
      </c>
      <c r="B81" t="s">
        <v>527</v>
      </c>
      <c r="C81" t="s">
        <v>290</v>
      </c>
      <c r="D81" t="s">
        <v>291</v>
      </c>
      <c r="E81" t="s">
        <v>528</v>
      </c>
      <c r="F81" t="s">
        <v>647</v>
      </c>
      <c r="G81" t="s">
        <v>87</v>
      </c>
      <c r="I81" t="s">
        <v>88</v>
      </c>
      <c r="J81">
        <v>9</v>
      </c>
      <c r="K81" s="5"/>
      <c r="L81" s="5"/>
      <c r="N81" s="5"/>
      <c r="Q81" t="b">
        <v>0</v>
      </c>
      <c r="R81" s="5"/>
      <c r="S81" t="s">
        <v>1</v>
      </c>
      <c r="T81" t="b">
        <v>1</v>
      </c>
      <c r="U81">
        <v>0</v>
      </c>
      <c r="W81">
        <v>0</v>
      </c>
      <c r="X81">
        <v>0</v>
      </c>
      <c r="AA81" s="5">
        <v>45163.412941782408</v>
      </c>
      <c r="AC81" s="5"/>
      <c r="AD81" t="b">
        <v>0</v>
      </c>
      <c r="AE81" t="s">
        <v>703</v>
      </c>
      <c r="AF81" t="s">
        <v>704</v>
      </c>
      <c r="AG81" t="s">
        <v>705</v>
      </c>
    </row>
    <row r="82" spans="1:33" x14ac:dyDescent="0.35">
      <c r="A82">
        <v>141</v>
      </c>
      <c r="B82" t="s">
        <v>111</v>
      </c>
      <c r="C82" t="s">
        <v>113</v>
      </c>
      <c r="D82" t="s">
        <v>114</v>
      </c>
      <c r="E82" t="s">
        <v>112</v>
      </c>
      <c r="F82" t="s">
        <v>647</v>
      </c>
      <c r="G82" t="s">
        <v>87</v>
      </c>
      <c r="I82" t="s">
        <v>95</v>
      </c>
      <c r="J82">
        <v>13</v>
      </c>
      <c r="K82" s="5"/>
      <c r="L82" s="5"/>
      <c r="N82" s="5"/>
      <c r="Q82" t="b">
        <v>0</v>
      </c>
      <c r="R82" s="5"/>
      <c r="S82" t="s">
        <v>1</v>
      </c>
      <c r="T82" t="b">
        <v>1</v>
      </c>
      <c r="U82">
        <v>0</v>
      </c>
      <c r="W82">
        <v>0</v>
      </c>
      <c r="X82">
        <v>0</v>
      </c>
      <c r="AA82" s="5">
        <v>45365.511110416664</v>
      </c>
      <c r="AC82" s="5"/>
      <c r="AD82" t="b">
        <v>0</v>
      </c>
      <c r="AE82" t="s">
        <v>719</v>
      </c>
      <c r="AF82" t="s">
        <v>720</v>
      </c>
      <c r="AG82" t="s">
        <v>721</v>
      </c>
    </row>
    <row r="83" spans="1:33" x14ac:dyDescent="0.35">
      <c r="A83">
        <v>144</v>
      </c>
      <c r="B83" t="s">
        <v>320</v>
      </c>
      <c r="C83" t="s">
        <v>322</v>
      </c>
      <c r="D83" t="s">
        <v>323</v>
      </c>
      <c r="E83" t="s">
        <v>321</v>
      </c>
      <c r="F83" t="s">
        <v>647</v>
      </c>
      <c r="G83" t="s">
        <v>89</v>
      </c>
      <c r="I83" t="s">
        <v>95</v>
      </c>
      <c r="J83">
        <v>12</v>
      </c>
      <c r="K83" s="5"/>
      <c r="L83" s="5"/>
      <c r="N83" s="5"/>
      <c r="Q83" t="b">
        <v>0</v>
      </c>
      <c r="R83" s="5"/>
      <c r="S83" t="s">
        <v>1</v>
      </c>
      <c r="T83" t="b">
        <v>1</v>
      </c>
      <c r="U83">
        <v>0</v>
      </c>
      <c r="W83">
        <v>0</v>
      </c>
      <c r="X83">
        <v>0</v>
      </c>
      <c r="AA83" s="5">
        <v>45364.52563989583</v>
      </c>
      <c r="AC83" s="5"/>
      <c r="AD83" t="b">
        <v>0</v>
      </c>
      <c r="AE83" t="s">
        <v>715</v>
      </c>
      <c r="AF83" t="s">
        <v>716</v>
      </c>
      <c r="AG83" t="s">
        <v>717</v>
      </c>
    </row>
    <row r="84" spans="1:33" x14ac:dyDescent="0.35">
      <c r="A84">
        <v>146</v>
      </c>
      <c r="B84" t="s">
        <v>138</v>
      </c>
      <c r="C84" t="s">
        <v>656</v>
      </c>
      <c r="D84" t="s">
        <v>141</v>
      </c>
      <c r="E84" t="s">
        <v>139</v>
      </c>
      <c r="F84" t="s">
        <v>648</v>
      </c>
      <c r="G84" t="s">
        <v>89</v>
      </c>
      <c r="I84" t="s">
        <v>88</v>
      </c>
      <c r="J84">
        <v>8</v>
      </c>
      <c r="K84" s="5"/>
      <c r="L84" s="5">
        <v>45355</v>
      </c>
      <c r="M84" t="s">
        <v>844</v>
      </c>
      <c r="N84" s="5">
        <v>45358</v>
      </c>
      <c r="Q84" t="b">
        <v>0</v>
      </c>
      <c r="R84" s="5"/>
      <c r="S84" t="s">
        <v>1</v>
      </c>
      <c r="T84" t="b">
        <v>1</v>
      </c>
      <c r="U84">
        <v>0</v>
      </c>
      <c r="W84">
        <v>0</v>
      </c>
      <c r="X84">
        <v>0</v>
      </c>
      <c r="AA84" s="5">
        <v>45364.52563989583</v>
      </c>
      <c r="AC84" s="5"/>
      <c r="AD84" t="b">
        <v>0</v>
      </c>
      <c r="AE84" t="s">
        <v>699</v>
      </c>
      <c r="AF84" t="s">
        <v>700</v>
      </c>
      <c r="AG84" t="s">
        <v>701</v>
      </c>
    </row>
    <row r="85" spans="1:33" x14ac:dyDescent="0.35">
      <c r="A85">
        <v>147</v>
      </c>
      <c r="B85" t="s">
        <v>552</v>
      </c>
      <c r="C85" t="s">
        <v>465</v>
      </c>
      <c r="D85" t="s">
        <v>653</v>
      </c>
      <c r="E85" t="s">
        <v>553</v>
      </c>
      <c r="F85" t="s">
        <v>648</v>
      </c>
      <c r="G85" t="s">
        <v>89</v>
      </c>
      <c r="I85" t="s">
        <v>95</v>
      </c>
      <c r="J85">
        <v>3</v>
      </c>
      <c r="K85" s="5"/>
      <c r="L85" s="5"/>
      <c r="N85" s="5"/>
      <c r="Q85" t="b">
        <v>0</v>
      </c>
      <c r="R85" s="5"/>
      <c r="S85" t="s">
        <v>1</v>
      </c>
      <c r="T85" t="b">
        <v>1</v>
      </c>
      <c r="U85">
        <v>0</v>
      </c>
      <c r="W85">
        <v>0</v>
      </c>
      <c r="X85">
        <v>0</v>
      </c>
      <c r="AA85" s="5">
        <v>45364.52563989583</v>
      </c>
      <c r="AC85" s="5"/>
      <c r="AD85" t="b">
        <v>0</v>
      </c>
      <c r="AE85" t="s">
        <v>679</v>
      </c>
      <c r="AF85" t="s">
        <v>680</v>
      </c>
      <c r="AG85" t="s">
        <v>681</v>
      </c>
    </row>
    <row r="86" spans="1:33" x14ac:dyDescent="0.35">
      <c r="A86">
        <v>148</v>
      </c>
      <c r="B86" t="s">
        <v>453</v>
      </c>
      <c r="C86" t="s">
        <v>455</v>
      </c>
      <c r="D86" t="s">
        <v>114</v>
      </c>
      <c r="E86" t="s">
        <v>454</v>
      </c>
      <c r="F86" t="s">
        <v>647</v>
      </c>
      <c r="G86" t="s">
        <v>89</v>
      </c>
      <c r="I86" t="s">
        <v>95</v>
      </c>
      <c r="J86">
        <v>14</v>
      </c>
      <c r="K86" s="5"/>
      <c r="L86" s="5">
        <v>45354</v>
      </c>
      <c r="M86" t="s">
        <v>845</v>
      </c>
      <c r="N86" s="5">
        <v>45358</v>
      </c>
      <c r="Q86" t="b">
        <v>0</v>
      </c>
      <c r="R86" s="5"/>
      <c r="S86" t="s">
        <v>1</v>
      </c>
      <c r="T86" t="b">
        <v>1</v>
      </c>
      <c r="U86">
        <v>0</v>
      </c>
      <c r="W86">
        <v>0</v>
      </c>
      <c r="X86">
        <v>0</v>
      </c>
      <c r="AA86" s="5">
        <v>45364.52563989583</v>
      </c>
      <c r="AC86" s="5"/>
      <c r="AD86" t="b">
        <v>0</v>
      </c>
      <c r="AE86" t="s">
        <v>723</v>
      </c>
      <c r="AF86" t="s">
        <v>724</v>
      </c>
      <c r="AG86" t="s">
        <v>725</v>
      </c>
    </row>
    <row r="87" spans="1:33" x14ac:dyDescent="0.35">
      <c r="A87">
        <v>149</v>
      </c>
      <c r="B87" t="s">
        <v>500</v>
      </c>
      <c r="C87" t="s">
        <v>339</v>
      </c>
      <c r="D87" t="s">
        <v>201</v>
      </c>
      <c r="E87" t="s">
        <v>501</v>
      </c>
      <c r="F87" t="s">
        <v>647</v>
      </c>
      <c r="G87" t="s">
        <v>89</v>
      </c>
      <c r="I87" t="s">
        <v>95</v>
      </c>
      <c r="J87">
        <v>5</v>
      </c>
      <c r="K87" s="5"/>
      <c r="L87" s="5"/>
      <c r="N87" s="5"/>
      <c r="Q87" t="b">
        <v>0</v>
      </c>
      <c r="R87" s="5"/>
      <c r="S87" t="s">
        <v>1</v>
      </c>
      <c r="T87" t="b">
        <v>1</v>
      </c>
      <c r="U87">
        <v>0</v>
      </c>
      <c r="W87">
        <v>0</v>
      </c>
      <c r="X87">
        <v>0</v>
      </c>
      <c r="AA87" s="5">
        <v>45364.52563989583</v>
      </c>
      <c r="AC87" s="5"/>
      <c r="AD87" t="b">
        <v>0</v>
      </c>
      <c r="AE87" t="s">
        <v>687</v>
      </c>
      <c r="AF87" t="s">
        <v>688</v>
      </c>
      <c r="AG87" t="s">
        <v>689</v>
      </c>
    </row>
    <row r="88" spans="1:33" x14ac:dyDescent="0.35">
      <c r="A88">
        <v>150</v>
      </c>
      <c r="B88" t="s">
        <v>587</v>
      </c>
      <c r="C88" t="s">
        <v>589</v>
      </c>
      <c r="D88" t="s">
        <v>177</v>
      </c>
      <c r="E88" t="s">
        <v>588</v>
      </c>
      <c r="F88" t="s">
        <v>647</v>
      </c>
      <c r="G88" t="s">
        <v>89</v>
      </c>
      <c r="I88" t="s">
        <v>88</v>
      </c>
      <c r="J88">
        <v>6</v>
      </c>
      <c r="K88" s="5"/>
      <c r="L88" s="5"/>
      <c r="N88" s="5"/>
      <c r="Q88" t="b">
        <v>0</v>
      </c>
      <c r="R88" s="5"/>
      <c r="S88" t="s">
        <v>1</v>
      </c>
      <c r="T88" t="b">
        <v>1</v>
      </c>
      <c r="U88">
        <v>0</v>
      </c>
      <c r="W88">
        <v>0</v>
      </c>
      <c r="X88">
        <v>0</v>
      </c>
      <c r="AA88" s="5">
        <v>45079.469919907409</v>
      </c>
      <c r="AC88" s="5"/>
      <c r="AD88" t="b">
        <v>0</v>
      </c>
      <c r="AE88" t="s">
        <v>691</v>
      </c>
      <c r="AF88" t="s">
        <v>692</v>
      </c>
      <c r="AG88" t="s">
        <v>693</v>
      </c>
    </row>
    <row r="89" spans="1:33" x14ac:dyDescent="0.35">
      <c r="A89">
        <v>151</v>
      </c>
      <c r="B89" t="s">
        <v>421</v>
      </c>
      <c r="C89" t="s">
        <v>423</v>
      </c>
      <c r="D89" t="s">
        <v>424</v>
      </c>
      <c r="E89" t="s">
        <v>422</v>
      </c>
      <c r="F89" t="s">
        <v>647</v>
      </c>
      <c r="G89" t="s">
        <v>87</v>
      </c>
      <c r="I89" t="s">
        <v>95</v>
      </c>
      <c r="J89">
        <v>5</v>
      </c>
      <c r="K89" s="5"/>
      <c r="L89" s="5"/>
      <c r="N89" s="5"/>
      <c r="Q89" t="b">
        <v>0</v>
      </c>
      <c r="R89" s="5"/>
      <c r="S89" t="s">
        <v>1</v>
      </c>
      <c r="T89" t="b">
        <v>1</v>
      </c>
      <c r="U89">
        <v>0</v>
      </c>
      <c r="W89">
        <v>0</v>
      </c>
      <c r="X89">
        <v>0</v>
      </c>
      <c r="AA89" s="5">
        <v>45364.52563989583</v>
      </c>
      <c r="AC89" s="5"/>
      <c r="AD89" t="b">
        <v>0</v>
      </c>
      <c r="AE89" t="s">
        <v>687</v>
      </c>
      <c r="AF89" t="s">
        <v>688</v>
      </c>
      <c r="AG89" t="s">
        <v>689</v>
      </c>
    </row>
    <row r="90" spans="1:33" x14ac:dyDescent="0.35">
      <c r="A90">
        <v>152</v>
      </c>
      <c r="B90" t="s">
        <v>310</v>
      </c>
      <c r="C90" t="s">
        <v>149</v>
      </c>
      <c r="D90" t="s">
        <v>312</v>
      </c>
      <c r="E90" t="s">
        <v>1277</v>
      </c>
      <c r="F90" t="s">
        <v>647</v>
      </c>
      <c r="G90" t="s">
        <v>89</v>
      </c>
      <c r="I90" t="s">
        <v>88</v>
      </c>
      <c r="J90">
        <v>7</v>
      </c>
      <c r="K90" s="5"/>
      <c r="L90" s="5"/>
      <c r="N90" s="5"/>
      <c r="Q90" t="b">
        <v>0</v>
      </c>
      <c r="R90" s="5"/>
      <c r="S90" t="s">
        <v>1</v>
      </c>
      <c r="T90" t="b">
        <v>1</v>
      </c>
      <c r="U90">
        <v>0</v>
      </c>
      <c r="W90">
        <v>0</v>
      </c>
      <c r="X90">
        <v>0</v>
      </c>
      <c r="AA90" s="5">
        <v>45162.494109340281</v>
      </c>
      <c r="AC90" s="5"/>
      <c r="AD90" t="b">
        <v>0</v>
      </c>
      <c r="AE90" t="s">
        <v>695</v>
      </c>
      <c r="AF90" t="s">
        <v>696</v>
      </c>
      <c r="AG90" t="s">
        <v>697</v>
      </c>
    </row>
    <row r="91" spans="1:33" x14ac:dyDescent="0.35">
      <c r="A91">
        <v>153</v>
      </c>
      <c r="B91" t="s">
        <v>360</v>
      </c>
      <c r="C91" t="s">
        <v>362</v>
      </c>
      <c r="D91" t="s">
        <v>363</v>
      </c>
      <c r="E91" t="s">
        <v>361</v>
      </c>
      <c r="F91" t="s">
        <v>649</v>
      </c>
      <c r="G91" t="s">
        <v>87</v>
      </c>
      <c r="I91" t="s">
        <v>95</v>
      </c>
      <c r="J91">
        <v>10</v>
      </c>
      <c r="K91" s="5"/>
      <c r="L91" s="5"/>
      <c r="N91" s="5"/>
      <c r="Q91" t="b">
        <v>0</v>
      </c>
      <c r="R91" s="5"/>
      <c r="S91" t="s">
        <v>1</v>
      </c>
      <c r="T91" t="b">
        <v>1</v>
      </c>
      <c r="U91">
        <v>0</v>
      </c>
      <c r="W91">
        <v>0</v>
      </c>
      <c r="X91">
        <v>0</v>
      </c>
      <c r="AA91" s="5">
        <v>45365.511110416664</v>
      </c>
      <c r="AC91" s="5"/>
      <c r="AD91" t="b">
        <v>0</v>
      </c>
      <c r="AE91" t="s">
        <v>707</v>
      </c>
      <c r="AF91" t="s">
        <v>708</v>
      </c>
      <c r="AG91" t="s">
        <v>709</v>
      </c>
    </row>
    <row r="92" spans="1:33" x14ac:dyDescent="0.35">
      <c r="A92">
        <v>154</v>
      </c>
      <c r="B92" t="s">
        <v>219</v>
      </c>
      <c r="C92" t="s">
        <v>221</v>
      </c>
      <c r="D92" t="s">
        <v>222</v>
      </c>
      <c r="E92" t="s">
        <v>220</v>
      </c>
      <c r="F92" t="s">
        <v>647</v>
      </c>
      <c r="G92" t="s">
        <v>89</v>
      </c>
      <c r="I92" t="s">
        <v>95</v>
      </c>
      <c r="J92">
        <v>13</v>
      </c>
      <c r="K92" s="5"/>
      <c r="L92" s="5"/>
      <c r="N92" s="5"/>
      <c r="Q92" t="b">
        <v>0</v>
      </c>
      <c r="R92" s="5"/>
      <c r="S92" t="s">
        <v>1</v>
      </c>
      <c r="T92" t="b">
        <v>1</v>
      </c>
      <c r="U92">
        <v>0</v>
      </c>
      <c r="W92">
        <v>0</v>
      </c>
      <c r="X92">
        <v>0</v>
      </c>
      <c r="AA92" s="5">
        <v>45365.511110416664</v>
      </c>
      <c r="AC92" s="5"/>
      <c r="AD92" t="b">
        <v>0</v>
      </c>
      <c r="AE92" t="s">
        <v>719</v>
      </c>
      <c r="AF92" t="s">
        <v>720</v>
      </c>
      <c r="AG92" t="s">
        <v>721</v>
      </c>
    </row>
    <row r="93" spans="1:33" x14ac:dyDescent="0.35">
      <c r="A93">
        <v>156</v>
      </c>
      <c r="B93" t="s">
        <v>446</v>
      </c>
      <c r="C93" t="s">
        <v>448</v>
      </c>
      <c r="D93" t="s">
        <v>305</v>
      </c>
      <c r="E93" t="s">
        <v>447</v>
      </c>
      <c r="F93" t="s">
        <v>647</v>
      </c>
      <c r="G93" t="s">
        <v>87</v>
      </c>
      <c r="I93" t="s">
        <v>88</v>
      </c>
      <c r="J93">
        <v>9</v>
      </c>
      <c r="K93" s="5"/>
      <c r="L93" s="5"/>
      <c r="N93" s="5"/>
      <c r="Q93" t="b">
        <v>0</v>
      </c>
      <c r="R93" s="5"/>
      <c r="S93" t="s">
        <v>1</v>
      </c>
      <c r="T93" t="b">
        <v>1</v>
      </c>
      <c r="U93">
        <v>0</v>
      </c>
      <c r="W93">
        <v>0</v>
      </c>
      <c r="X93">
        <v>0</v>
      </c>
      <c r="AA93" s="5">
        <v>45364.52563989583</v>
      </c>
      <c r="AC93" s="5"/>
      <c r="AD93" t="b">
        <v>0</v>
      </c>
      <c r="AE93" t="s">
        <v>703</v>
      </c>
      <c r="AF93" t="s">
        <v>704</v>
      </c>
      <c r="AG93" t="s">
        <v>705</v>
      </c>
    </row>
    <row r="94" spans="1:33" x14ac:dyDescent="0.35">
      <c r="A94">
        <v>160</v>
      </c>
      <c r="B94" t="s">
        <v>352</v>
      </c>
      <c r="C94" t="s">
        <v>354</v>
      </c>
      <c r="D94" t="s">
        <v>355</v>
      </c>
      <c r="E94" t="s">
        <v>353</v>
      </c>
      <c r="F94" t="s">
        <v>647</v>
      </c>
      <c r="G94" t="s">
        <v>89</v>
      </c>
      <c r="I94" t="s">
        <v>95</v>
      </c>
      <c r="J94">
        <v>10</v>
      </c>
      <c r="K94" s="5"/>
      <c r="L94" s="5"/>
      <c r="N94" s="5"/>
      <c r="Q94" t="b">
        <v>0</v>
      </c>
      <c r="R94" s="5"/>
      <c r="S94" t="s">
        <v>1</v>
      </c>
      <c r="T94" t="b">
        <v>1</v>
      </c>
      <c r="U94">
        <v>0</v>
      </c>
      <c r="W94">
        <v>0</v>
      </c>
      <c r="X94">
        <v>0</v>
      </c>
      <c r="AA94" s="5">
        <v>45365.511110416664</v>
      </c>
      <c r="AC94" s="5"/>
      <c r="AD94" t="b">
        <v>0</v>
      </c>
      <c r="AE94" t="s">
        <v>707</v>
      </c>
      <c r="AF94" t="s">
        <v>708</v>
      </c>
      <c r="AG94" t="s">
        <v>709</v>
      </c>
    </row>
    <row r="95" spans="1:33" x14ac:dyDescent="0.35">
      <c r="A95">
        <v>165</v>
      </c>
      <c r="B95" t="s">
        <v>554</v>
      </c>
      <c r="C95" t="s">
        <v>470</v>
      </c>
      <c r="D95" t="s">
        <v>168</v>
      </c>
      <c r="E95" t="s">
        <v>555</v>
      </c>
      <c r="F95" t="s">
        <v>647</v>
      </c>
      <c r="G95" t="s">
        <v>89</v>
      </c>
      <c r="I95" t="s">
        <v>95</v>
      </c>
      <c r="J95">
        <v>9</v>
      </c>
      <c r="K95" s="5"/>
      <c r="L95" s="5"/>
      <c r="N95" s="5"/>
      <c r="Q95" t="b">
        <v>0</v>
      </c>
      <c r="R95" s="5"/>
      <c r="S95" t="s">
        <v>1</v>
      </c>
      <c r="T95" t="b">
        <v>1</v>
      </c>
      <c r="U95">
        <v>0</v>
      </c>
      <c r="W95">
        <v>0</v>
      </c>
      <c r="X95">
        <v>0</v>
      </c>
      <c r="AA95" s="5">
        <v>45364.52563989583</v>
      </c>
      <c r="AC95" s="5"/>
      <c r="AD95" t="b">
        <v>0</v>
      </c>
      <c r="AE95" t="s">
        <v>703</v>
      </c>
      <c r="AF95" t="s">
        <v>704</v>
      </c>
      <c r="AG95" t="s">
        <v>705</v>
      </c>
    </row>
    <row r="96" spans="1:33" x14ac:dyDescent="0.35">
      <c r="A96">
        <v>166</v>
      </c>
      <c r="B96" t="s">
        <v>313</v>
      </c>
      <c r="C96" t="s">
        <v>315</v>
      </c>
      <c r="D96" t="s">
        <v>316</v>
      </c>
      <c r="E96" t="s">
        <v>314</v>
      </c>
      <c r="F96" t="s">
        <v>648</v>
      </c>
      <c r="G96" t="s">
        <v>89</v>
      </c>
      <c r="I96" t="s">
        <v>95</v>
      </c>
      <c r="J96">
        <v>9</v>
      </c>
      <c r="K96" s="5"/>
      <c r="L96" s="5"/>
      <c r="N96" s="5"/>
      <c r="Q96" t="b">
        <v>0</v>
      </c>
      <c r="R96" s="5"/>
      <c r="S96" t="s">
        <v>1</v>
      </c>
      <c r="T96" t="b">
        <v>1</v>
      </c>
      <c r="U96">
        <v>0</v>
      </c>
      <c r="W96">
        <v>0</v>
      </c>
      <c r="X96">
        <v>0</v>
      </c>
      <c r="AA96" s="5">
        <v>45365.511110416664</v>
      </c>
      <c r="AC96" s="5"/>
      <c r="AD96" t="b">
        <v>0</v>
      </c>
      <c r="AE96" t="s">
        <v>703</v>
      </c>
      <c r="AF96" t="s">
        <v>704</v>
      </c>
      <c r="AG96" t="s">
        <v>705</v>
      </c>
    </row>
    <row r="97" spans="1:33" x14ac:dyDescent="0.35">
      <c r="A97">
        <v>167</v>
      </c>
      <c r="B97" t="s">
        <v>330</v>
      </c>
      <c r="C97" t="s">
        <v>332</v>
      </c>
      <c r="D97" t="s">
        <v>333</v>
      </c>
      <c r="E97" t="s">
        <v>331</v>
      </c>
      <c r="F97" t="s">
        <v>647</v>
      </c>
      <c r="G97" t="s">
        <v>89</v>
      </c>
      <c r="I97" t="s">
        <v>95</v>
      </c>
      <c r="J97">
        <v>5</v>
      </c>
      <c r="K97" s="5"/>
      <c r="L97" s="5">
        <v>45358</v>
      </c>
      <c r="M97" t="s">
        <v>844</v>
      </c>
      <c r="N97" s="5">
        <v>45358</v>
      </c>
      <c r="Q97" t="b">
        <v>0</v>
      </c>
      <c r="R97" s="5"/>
      <c r="S97" t="s">
        <v>1</v>
      </c>
      <c r="T97" t="b">
        <v>1</v>
      </c>
      <c r="U97">
        <v>0</v>
      </c>
      <c r="W97">
        <v>0</v>
      </c>
      <c r="X97">
        <v>0</v>
      </c>
      <c r="AA97" s="5">
        <v>45091.474514699075</v>
      </c>
      <c r="AC97" s="5"/>
      <c r="AD97" t="b">
        <v>0</v>
      </c>
      <c r="AE97" t="s">
        <v>687</v>
      </c>
      <c r="AF97" t="s">
        <v>688</v>
      </c>
      <c r="AG97" t="s">
        <v>689</v>
      </c>
    </row>
    <row r="98" spans="1:33" x14ac:dyDescent="0.35">
      <c r="A98">
        <v>169</v>
      </c>
      <c r="B98" t="s">
        <v>194</v>
      </c>
      <c r="C98" t="s">
        <v>196</v>
      </c>
      <c r="D98" t="s">
        <v>197</v>
      </c>
      <c r="E98" t="s">
        <v>195</v>
      </c>
      <c r="F98" t="s">
        <v>648</v>
      </c>
      <c r="G98" t="s">
        <v>89</v>
      </c>
      <c r="I98" t="s">
        <v>88</v>
      </c>
      <c r="J98">
        <v>15</v>
      </c>
      <c r="K98" s="5"/>
      <c r="L98" s="5"/>
      <c r="N98" s="5"/>
      <c r="Q98" t="b">
        <v>0</v>
      </c>
      <c r="R98" s="5"/>
      <c r="S98" t="s">
        <v>1</v>
      </c>
      <c r="T98" t="b">
        <v>1</v>
      </c>
      <c r="U98">
        <v>0</v>
      </c>
      <c r="W98">
        <v>0</v>
      </c>
      <c r="X98">
        <v>0</v>
      </c>
      <c r="AA98" s="5">
        <v>45163.412941782408</v>
      </c>
      <c r="AC98" s="5"/>
      <c r="AD98" t="b">
        <v>0</v>
      </c>
      <c r="AE98" t="s">
        <v>727</v>
      </c>
      <c r="AF98" t="s">
        <v>624</v>
      </c>
      <c r="AG98" t="s">
        <v>728</v>
      </c>
    </row>
    <row r="99" spans="1:33" x14ac:dyDescent="0.35">
      <c r="A99">
        <v>170</v>
      </c>
      <c r="B99" t="s">
        <v>318</v>
      </c>
      <c r="C99" t="s">
        <v>133</v>
      </c>
      <c r="D99" t="s">
        <v>316</v>
      </c>
      <c r="E99" t="s">
        <v>319</v>
      </c>
      <c r="F99" t="s">
        <v>647</v>
      </c>
      <c r="G99" t="s">
        <v>89</v>
      </c>
      <c r="I99" t="s">
        <v>95</v>
      </c>
      <c r="J99">
        <v>14</v>
      </c>
      <c r="K99" s="5"/>
      <c r="L99" s="5"/>
      <c r="N99" s="5"/>
      <c r="Q99" t="b">
        <v>0</v>
      </c>
      <c r="R99" s="5"/>
      <c r="S99" t="s">
        <v>1</v>
      </c>
      <c r="T99" t="b">
        <v>1</v>
      </c>
      <c r="U99">
        <v>0</v>
      </c>
      <c r="W99">
        <v>0</v>
      </c>
      <c r="X99">
        <v>0</v>
      </c>
      <c r="AA99" s="5">
        <v>45364.52563989583</v>
      </c>
      <c r="AC99" s="5"/>
      <c r="AD99" t="b">
        <v>0</v>
      </c>
      <c r="AE99" t="s">
        <v>723</v>
      </c>
      <c r="AF99" t="s">
        <v>724</v>
      </c>
      <c r="AG99" t="s">
        <v>725</v>
      </c>
    </row>
    <row r="100" spans="1:33" x14ac:dyDescent="0.35">
      <c r="A100">
        <v>171</v>
      </c>
      <c r="B100" t="s">
        <v>90</v>
      </c>
      <c r="C100" t="s">
        <v>92</v>
      </c>
      <c r="D100" t="s">
        <v>93</v>
      </c>
      <c r="E100" t="s">
        <v>91</v>
      </c>
      <c r="F100" t="s">
        <v>648</v>
      </c>
      <c r="G100" t="s">
        <v>89</v>
      </c>
      <c r="I100" t="s">
        <v>88</v>
      </c>
      <c r="J100">
        <v>13</v>
      </c>
      <c r="K100" s="5"/>
      <c r="L100" s="5"/>
      <c r="N100" s="5"/>
      <c r="Q100" t="b">
        <v>0</v>
      </c>
      <c r="R100" s="5"/>
      <c r="S100" t="s">
        <v>1</v>
      </c>
      <c r="T100" t="b">
        <v>1</v>
      </c>
      <c r="U100">
        <v>0</v>
      </c>
      <c r="W100">
        <v>0</v>
      </c>
      <c r="X100">
        <v>0</v>
      </c>
      <c r="AA100" s="5">
        <v>45365.511110416664</v>
      </c>
      <c r="AC100" s="5"/>
      <c r="AD100" t="b">
        <v>0</v>
      </c>
      <c r="AE100" t="s">
        <v>719</v>
      </c>
      <c r="AF100" t="s">
        <v>720</v>
      </c>
      <c r="AG100" t="s">
        <v>721</v>
      </c>
    </row>
    <row r="101" spans="1:33" x14ac:dyDescent="0.35">
      <c r="A101">
        <v>173</v>
      </c>
      <c r="B101" t="s">
        <v>103</v>
      </c>
      <c r="C101" t="s">
        <v>105</v>
      </c>
      <c r="D101" t="s">
        <v>106</v>
      </c>
      <c r="E101" t="s">
        <v>104</v>
      </c>
      <c r="F101" t="s">
        <v>648</v>
      </c>
      <c r="G101" t="s">
        <v>87</v>
      </c>
      <c r="I101" t="s">
        <v>95</v>
      </c>
      <c r="J101">
        <v>7</v>
      </c>
      <c r="K101" s="5"/>
      <c r="L101" s="5"/>
      <c r="N101" s="5"/>
      <c r="Q101" t="b">
        <v>0</v>
      </c>
      <c r="R101" s="5"/>
      <c r="S101" t="s">
        <v>1</v>
      </c>
      <c r="T101" t="b">
        <v>1</v>
      </c>
      <c r="U101">
        <v>0</v>
      </c>
      <c r="W101">
        <v>0</v>
      </c>
      <c r="X101">
        <v>0</v>
      </c>
      <c r="AA101" s="5">
        <v>45365.511110416664</v>
      </c>
      <c r="AC101" s="5"/>
      <c r="AD101" t="b">
        <v>0</v>
      </c>
      <c r="AE101" t="s">
        <v>695</v>
      </c>
      <c r="AF101" t="s">
        <v>696</v>
      </c>
      <c r="AG101" t="s">
        <v>697</v>
      </c>
    </row>
    <row r="102" spans="1:33" x14ac:dyDescent="0.35">
      <c r="A102">
        <v>174</v>
      </c>
      <c r="B102" t="s">
        <v>299</v>
      </c>
      <c r="C102" t="s">
        <v>133</v>
      </c>
      <c r="D102" t="s">
        <v>301</v>
      </c>
      <c r="E102" t="s">
        <v>300</v>
      </c>
      <c r="F102" t="s">
        <v>648</v>
      </c>
      <c r="G102" t="s">
        <v>89</v>
      </c>
      <c r="I102" t="s">
        <v>95</v>
      </c>
      <c r="J102">
        <v>11</v>
      </c>
      <c r="K102" s="5"/>
      <c r="L102" s="5">
        <v>45345</v>
      </c>
      <c r="M102" t="s">
        <v>844</v>
      </c>
      <c r="N102" s="5">
        <v>45358</v>
      </c>
      <c r="Q102" t="b">
        <v>0</v>
      </c>
      <c r="R102" s="5"/>
      <c r="S102" t="s">
        <v>1</v>
      </c>
      <c r="T102" t="b">
        <v>1</v>
      </c>
      <c r="U102">
        <v>0</v>
      </c>
      <c r="W102">
        <v>0</v>
      </c>
      <c r="X102">
        <v>0</v>
      </c>
      <c r="AA102" s="5">
        <v>45364.52563989583</v>
      </c>
      <c r="AC102" s="5"/>
      <c r="AD102" t="b">
        <v>0</v>
      </c>
      <c r="AE102" t="s">
        <v>711</v>
      </c>
      <c r="AF102" t="s">
        <v>712</v>
      </c>
      <c r="AG102" t="s">
        <v>713</v>
      </c>
    </row>
    <row r="103" spans="1:33" x14ac:dyDescent="0.35">
      <c r="A103">
        <v>175</v>
      </c>
      <c r="B103" t="s">
        <v>575</v>
      </c>
      <c r="C103" t="s">
        <v>577</v>
      </c>
      <c r="D103" t="s">
        <v>205</v>
      </c>
      <c r="E103" t="s">
        <v>576</v>
      </c>
      <c r="F103" t="s">
        <v>647</v>
      </c>
      <c r="G103" t="s">
        <v>89</v>
      </c>
      <c r="I103" t="s">
        <v>95</v>
      </c>
      <c r="J103">
        <v>12</v>
      </c>
      <c r="K103" s="5"/>
      <c r="L103" s="5"/>
      <c r="N103" s="5"/>
      <c r="Q103" t="b">
        <v>0</v>
      </c>
      <c r="R103" s="5"/>
      <c r="S103" t="s">
        <v>1</v>
      </c>
      <c r="T103" t="b">
        <v>1</v>
      </c>
      <c r="U103">
        <v>0</v>
      </c>
      <c r="W103">
        <v>0</v>
      </c>
      <c r="X103">
        <v>0</v>
      </c>
      <c r="AA103" s="5">
        <v>45364.52563989583</v>
      </c>
      <c r="AC103" s="5"/>
      <c r="AD103" t="b">
        <v>0</v>
      </c>
      <c r="AE103" t="s">
        <v>715</v>
      </c>
      <c r="AF103" t="s">
        <v>716</v>
      </c>
      <c r="AG103" t="s">
        <v>717</v>
      </c>
    </row>
    <row r="104" spans="1:33" x14ac:dyDescent="0.35">
      <c r="A104">
        <v>180</v>
      </c>
      <c r="B104" t="s">
        <v>431</v>
      </c>
      <c r="C104" t="s">
        <v>433</v>
      </c>
      <c r="D104" t="s">
        <v>434</v>
      </c>
      <c r="E104" t="s">
        <v>432</v>
      </c>
      <c r="F104" t="s">
        <v>647</v>
      </c>
      <c r="G104" t="s">
        <v>87</v>
      </c>
      <c r="I104" t="s">
        <v>95</v>
      </c>
      <c r="J104">
        <v>15</v>
      </c>
      <c r="K104" s="5"/>
      <c r="L104" s="5"/>
      <c r="N104" s="5"/>
      <c r="Q104" t="b">
        <v>0</v>
      </c>
      <c r="R104" s="5"/>
      <c r="S104" t="s">
        <v>1</v>
      </c>
      <c r="T104" t="b">
        <v>1</v>
      </c>
      <c r="U104">
        <v>0</v>
      </c>
      <c r="W104">
        <v>0</v>
      </c>
      <c r="X104">
        <v>0</v>
      </c>
      <c r="AA104" s="5">
        <v>45162.494109340281</v>
      </c>
      <c r="AC104" s="5"/>
      <c r="AD104" t="b">
        <v>0</v>
      </c>
      <c r="AE104" t="s">
        <v>727</v>
      </c>
      <c r="AF104" t="s">
        <v>624</v>
      </c>
      <c r="AG104" t="s">
        <v>728</v>
      </c>
    </row>
    <row r="105" spans="1:33" x14ac:dyDescent="0.35">
      <c r="A105">
        <v>183</v>
      </c>
      <c r="B105" t="s">
        <v>120</v>
      </c>
      <c r="C105" t="s">
        <v>122</v>
      </c>
      <c r="D105" t="s">
        <v>123</v>
      </c>
      <c r="E105" t="s">
        <v>121</v>
      </c>
      <c r="F105" t="s">
        <v>648</v>
      </c>
      <c r="G105" t="s">
        <v>87</v>
      </c>
      <c r="I105" t="s">
        <v>88</v>
      </c>
      <c r="J105">
        <v>0</v>
      </c>
      <c r="K105" s="5"/>
      <c r="L105" s="5">
        <v>45345</v>
      </c>
      <c r="M105" t="s">
        <v>844</v>
      </c>
      <c r="N105" s="5">
        <v>45358</v>
      </c>
      <c r="Q105" t="b">
        <v>0</v>
      </c>
      <c r="R105" s="5"/>
      <c r="S105" t="s">
        <v>1</v>
      </c>
      <c r="T105" t="b">
        <v>1</v>
      </c>
      <c r="U105">
        <v>0</v>
      </c>
      <c r="W105">
        <v>0</v>
      </c>
      <c r="X105">
        <v>0</v>
      </c>
      <c r="AA105" s="5">
        <v>45365.511110416664</v>
      </c>
      <c r="AC105" s="5"/>
      <c r="AD105" t="b">
        <v>0</v>
      </c>
    </row>
    <row r="106" spans="1:33" x14ac:dyDescent="0.35">
      <c r="A106">
        <v>185</v>
      </c>
      <c r="B106" t="s">
        <v>358</v>
      </c>
      <c r="C106" t="s">
        <v>359</v>
      </c>
      <c r="D106" t="s">
        <v>298</v>
      </c>
      <c r="E106" t="s">
        <v>1278</v>
      </c>
      <c r="F106" t="s">
        <v>647</v>
      </c>
      <c r="G106" t="s">
        <v>89</v>
      </c>
      <c r="I106" t="s">
        <v>88</v>
      </c>
      <c r="J106">
        <v>10</v>
      </c>
      <c r="K106" s="5"/>
      <c r="L106" s="5"/>
      <c r="N106" s="5"/>
      <c r="Q106" t="b">
        <v>0</v>
      </c>
      <c r="R106" s="5"/>
      <c r="S106" t="s">
        <v>1</v>
      </c>
      <c r="T106" t="b">
        <v>1</v>
      </c>
      <c r="U106">
        <v>0</v>
      </c>
      <c r="W106">
        <v>0</v>
      </c>
      <c r="X106">
        <v>0</v>
      </c>
      <c r="AA106" s="5">
        <v>45364.52563989583</v>
      </c>
      <c r="AC106" s="5"/>
      <c r="AD106" t="b">
        <v>0</v>
      </c>
      <c r="AE106" t="s">
        <v>707</v>
      </c>
      <c r="AF106" t="s">
        <v>708</v>
      </c>
      <c r="AG106" t="s">
        <v>709</v>
      </c>
    </row>
    <row r="107" spans="1:33" x14ac:dyDescent="0.35">
      <c r="A107">
        <v>186</v>
      </c>
      <c r="B107" t="s">
        <v>402</v>
      </c>
      <c r="C107" t="s">
        <v>136</v>
      </c>
      <c r="D107" t="s">
        <v>317</v>
      </c>
      <c r="E107" t="s">
        <v>403</v>
      </c>
      <c r="F107" t="s">
        <v>647</v>
      </c>
      <c r="G107" t="s">
        <v>89</v>
      </c>
      <c r="I107" t="s">
        <v>88</v>
      </c>
      <c r="J107">
        <v>15</v>
      </c>
      <c r="K107" s="5"/>
      <c r="L107" s="5"/>
      <c r="N107" s="5"/>
      <c r="Q107" t="b">
        <v>0</v>
      </c>
      <c r="R107" s="5"/>
      <c r="S107" t="s">
        <v>1</v>
      </c>
      <c r="T107" t="b">
        <v>1</v>
      </c>
      <c r="U107">
        <v>0</v>
      </c>
      <c r="W107">
        <v>0</v>
      </c>
      <c r="X107">
        <v>0</v>
      </c>
      <c r="AA107" s="5">
        <v>45163.412941782408</v>
      </c>
      <c r="AC107" s="5"/>
      <c r="AD107" t="b">
        <v>0</v>
      </c>
      <c r="AE107" t="s">
        <v>727</v>
      </c>
      <c r="AF107" t="s">
        <v>624</v>
      </c>
      <c r="AG107" t="s">
        <v>728</v>
      </c>
    </row>
    <row r="108" spans="1:33" x14ac:dyDescent="0.35">
      <c r="A108">
        <v>187</v>
      </c>
      <c r="B108" t="s">
        <v>435</v>
      </c>
      <c r="C108" t="s">
        <v>651</v>
      </c>
      <c r="D108" t="s">
        <v>437</v>
      </c>
      <c r="E108" t="s">
        <v>436</v>
      </c>
      <c r="F108" t="s">
        <v>648</v>
      </c>
      <c r="G108" t="s">
        <v>87</v>
      </c>
      <c r="I108" t="s">
        <v>88</v>
      </c>
      <c r="J108">
        <v>16</v>
      </c>
      <c r="K108" s="5"/>
      <c r="L108" s="5"/>
      <c r="N108" s="5"/>
      <c r="Q108" t="b">
        <v>0</v>
      </c>
      <c r="R108" s="5"/>
      <c r="S108" t="s">
        <v>1</v>
      </c>
      <c r="T108" t="b">
        <v>1</v>
      </c>
      <c r="U108">
        <v>0</v>
      </c>
      <c r="W108">
        <v>0</v>
      </c>
      <c r="X108">
        <v>0</v>
      </c>
      <c r="AA108" s="5">
        <v>45365.511110416664</v>
      </c>
      <c r="AC108" s="5"/>
      <c r="AD108" t="b">
        <v>0</v>
      </c>
      <c r="AE108" t="s">
        <v>730</v>
      </c>
      <c r="AF108" t="s">
        <v>731</v>
      </c>
      <c r="AG108" t="s">
        <v>732</v>
      </c>
    </row>
    <row r="109" spans="1:33" x14ac:dyDescent="0.35">
      <c r="A109">
        <v>188</v>
      </c>
      <c r="B109" t="s">
        <v>138</v>
      </c>
      <c r="C109" t="s">
        <v>140</v>
      </c>
      <c r="D109" t="s">
        <v>141</v>
      </c>
      <c r="E109" t="s">
        <v>139</v>
      </c>
      <c r="F109" t="s">
        <v>648</v>
      </c>
      <c r="G109" t="s">
        <v>89</v>
      </c>
      <c r="I109" t="s">
        <v>88</v>
      </c>
      <c r="J109">
        <v>8</v>
      </c>
      <c r="K109" s="5"/>
      <c r="L109" s="5">
        <v>45355</v>
      </c>
      <c r="M109" t="s">
        <v>845</v>
      </c>
      <c r="N109" s="5">
        <v>45358</v>
      </c>
      <c r="Q109" t="b">
        <v>0</v>
      </c>
      <c r="R109" s="5"/>
      <c r="S109" t="s">
        <v>1</v>
      </c>
      <c r="T109" t="b">
        <v>1</v>
      </c>
      <c r="U109">
        <v>0</v>
      </c>
      <c r="W109">
        <v>0</v>
      </c>
      <c r="X109">
        <v>0</v>
      </c>
      <c r="AA109" s="5">
        <v>45365.511110416664</v>
      </c>
      <c r="AC109" s="5"/>
      <c r="AD109" t="b">
        <v>0</v>
      </c>
      <c r="AE109" t="s">
        <v>699</v>
      </c>
      <c r="AF109" t="s">
        <v>700</v>
      </c>
      <c r="AG109" t="s">
        <v>701</v>
      </c>
    </row>
    <row r="110" spans="1:33" x14ac:dyDescent="0.35">
      <c r="A110">
        <v>189</v>
      </c>
      <c r="B110" t="s">
        <v>138</v>
      </c>
      <c r="C110" t="s">
        <v>659</v>
      </c>
      <c r="D110" t="s">
        <v>141</v>
      </c>
      <c r="E110" t="s">
        <v>139</v>
      </c>
      <c r="F110" t="s">
        <v>648</v>
      </c>
      <c r="G110" t="s">
        <v>89</v>
      </c>
      <c r="I110" t="s">
        <v>88</v>
      </c>
      <c r="J110">
        <v>8</v>
      </c>
      <c r="K110" s="5"/>
      <c r="L110" s="5">
        <v>45355</v>
      </c>
      <c r="M110" t="s">
        <v>845</v>
      </c>
      <c r="N110" s="5">
        <v>45358</v>
      </c>
      <c r="Q110" t="b">
        <v>0</v>
      </c>
      <c r="R110" s="5"/>
      <c r="S110" t="s">
        <v>1</v>
      </c>
      <c r="T110" t="b">
        <v>1</v>
      </c>
      <c r="U110">
        <v>0</v>
      </c>
      <c r="W110">
        <v>0</v>
      </c>
      <c r="X110">
        <v>0</v>
      </c>
      <c r="AA110" s="5">
        <v>45364.52563989583</v>
      </c>
      <c r="AC110" s="5"/>
      <c r="AD110" t="b">
        <v>0</v>
      </c>
      <c r="AE110" t="s">
        <v>699</v>
      </c>
      <c r="AF110" t="s">
        <v>700</v>
      </c>
      <c r="AG110" t="s">
        <v>701</v>
      </c>
    </row>
    <row r="111" spans="1:33" x14ac:dyDescent="0.35">
      <c r="A111">
        <v>190</v>
      </c>
      <c r="B111" t="s">
        <v>400</v>
      </c>
      <c r="C111" t="s">
        <v>660</v>
      </c>
      <c r="D111" t="s">
        <v>661</v>
      </c>
      <c r="E111" t="s">
        <v>401</v>
      </c>
      <c r="F111" t="s">
        <v>647</v>
      </c>
      <c r="G111" t="s">
        <v>89</v>
      </c>
      <c r="I111" t="s">
        <v>88</v>
      </c>
      <c r="J111">
        <v>8</v>
      </c>
      <c r="K111" s="5"/>
      <c r="L111" s="5"/>
      <c r="N111" s="5"/>
      <c r="Q111" t="b">
        <v>0</v>
      </c>
      <c r="R111" s="5"/>
      <c r="S111" t="s">
        <v>1</v>
      </c>
      <c r="T111" t="b">
        <v>1</v>
      </c>
      <c r="U111">
        <v>0</v>
      </c>
      <c r="W111">
        <v>0</v>
      </c>
      <c r="X111">
        <v>0</v>
      </c>
      <c r="AA111" s="5">
        <v>45365.511110416664</v>
      </c>
      <c r="AC111" s="5"/>
      <c r="AD111" t="b">
        <v>0</v>
      </c>
      <c r="AE111" t="s">
        <v>699</v>
      </c>
      <c r="AF111" t="s">
        <v>700</v>
      </c>
      <c r="AG111" t="s">
        <v>701</v>
      </c>
    </row>
    <row r="112" spans="1:33" x14ac:dyDescent="0.35">
      <c r="A112">
        <v>191</v>
      </c>
      <c r="B112" t="s">
        <v>571</v>
      </c>
      <c r="C112" t="s">
        <v>572</v>
      </c>
      <c r="D112" t="s">
        <v>573</v>
      </c>
      <c r="E112" t="s">
        <v>1207</v>
      </c>
      <c r="F112" t="s">
        <v>648</v>
      </c>
      <c r="G112" t="s">
        <v>87</v>
      </c>
      <c r="I112" t="s">
        <v>95</v>
      </c>
      <c r="J112">
        <v>4</v>
      </c>
      <c r="K112" s="5"/>
      <c r="L112" s="5">
        <v>45351</v>
      </c>
      <c r="M112" t="s">
        <v>844</v>
      </c>
      <c r="N112" s="5">
        <v>45358</v>
      </c>
      <c r="Q112" t="b">
        <v>0</v>
      </c>
      <c r="R112" s="5"/>
      <c r="S112" t="s">
        <v>1</v>
      </c>
      <c r="T112" t="b">
        <v>1</v>
      </c>
      <c r="U112">
        <v>0</v>
      </c>
      <c r="W112">
        <v>0</v>
      </c>
      <c r="X112">
        <v>0</v>
      </c>
      <c r="AA112" s="5">
        <v>45365.511110416664</v>
      </c>
      <c r="AC112" s="5"/>
      <c r="AD112" t="b">
        <v>0</v>
      </c>
      <c r="AE112" t="s">
        <v>683</v>
      </c>
      <c r="AF112" t="s">
        <v>684</v>
      </c>
      <c r="AG112" t="s">
        <v>685</v>
      </c>
    </row>
    <row r="113" spans="1:33" x14ac:dyDescent="0.35">
      <c r="A113">
        <v>192</v>
      </c>
      <c r="B113" t="s">
        <v>410</v>
      </c>
      <c r="C113" t="s">
        <v>412</v>
      </c>
      <c r="D113" t="s">
        <v>413</v>
      </c>
      <c r="E113" t="s">
        <v>411</v>
      </c>
      <c r="F113" t="s">
        <v>649</v>
      </c>
      <c r="G113" t="s">
        <v>87</v>
      </c>
      <c r="I113" t="s">
        <v>95</v>
      </c>
      <c r="J113">
        <v>9</v>
      </c>
      <c r="K113" s="5"/>
      <c r="L113" s="5"/>
      <c r="N113" s="5"/>
      <c r="Q113" t="b">
        <v>0</v>
      </c>
      <c r="R113" s="5"/>
      <c r="S113" t="s">
        <v>1</v>
      </c>
      <c r="T113" t="b">
        <v>1</v>
      </c>
      <c r="U113">
        <v>0</v>
      </c>
      <c r="W113">
        <v>0</v>
      </c>
      <c r="X113">
        <v>0</v>
      </c>
      <c r="AA113" s="5">
        <v>45364.52563989583</v>
      </c>
      <c r="AC113" s="5"/>
      <c r="AD113" t="b">
        <v>0</v>
      </c>
      <c r="AE113" t="s">
        <v>703</v>
      </c>
      <c r="AF113" t="s">
        <v>704</v>
      </c>
      <c r="AG113" t="s">
        <v>705</v>
      </c>
    </row>
    <row r="114" spans="1:33" x14ac:dyDescent="0.35">
      <c r="A114">
        <v>194</v>
      </c>
      <c r="B114" t="s">
        <v>224</v>
      </c>
      <c r="C114" t="s">
        <v>226</v>
      </c>
      <c r="D114" t="s">
        <v>227</v>
      </c>
      <c r="E114" t="s">
        <v>225</v>
      </c>
      <c r="F114" t="s">
        <v>648</v>
      </c>
      <c r="G114" t="s">
        <v>89</v>
      </c>
      <c r="I114" t="s">
        <v>95</v>
      </c>
      <c r="J114">
        <v>7</v>
      </c>
      <c r="K114" s="5"/>
      <c r="L114" s="5"/>
      <c r="N114" s="5"/>
      <c r="Q114" t="b">
        <v>0</v>
      </c>
      <c r="R114" s="5"/>
      <c r="S114" t="s">
        <v>1</v>
      </c>
      <c r="T114" t="b">
        <v>1</v>
      </c>
      <c r="U114">
        <v>0</v>
      </c>
      <c r="W114">
        <v>0</v>
      </c>
      <c r="X114">
        <v>0</v>
      </c>
      <c r="AA114" s="5">
        <v>45098.479896990742</v>
      </c>
      <c r="AC114" s="5"/>
      <c r="AD114" t="b">
        <v>0</v>
      </c>
      <c r="AE114" t="s">
        <v>695</v>
      </c>
      <c r="AF114" t="s">
        <v>696</v>
      </c>
      <c r="AG114" t="s">
        <v>697</v>
      </c>
    </row>
    <row r="115" spans="1:33" x14ac:dyDescent="0.35">
      <c r="A115">
        <v>197</v>
      </c>
      <c r="B115" t="s">
        <v>159</v>
      </c>
      <c r="C115" t="s">
        <v>161</v>
      </c>
      <c r="D115" t="s">
        <v>162</v>
      </c>
      <c r="E115" t="s">
        <v>160</v>
      </c>
      <c r="F115" t="s">
        <v>648</v>
      </c>
      <c r="G115" t="s">
        <v>87</v>
      </c>
      <c r="I115" t="s">
        <v>95</v>
      </c>
      <c r="J115">
        <v>14</v>
      </c>
      <c r="K115" s="5"/>
      <c r="L115" s="5"/>
      <c r="N115" s="5"/>
      <c r="Q115" t="b">
        <v>0</v>
      </c>
      <c r="R115" s="5"/>
      <c r="S115" t="s">
        <v>1</v>
      </c>
      <c r="T115" t="b">
        <v>1</v>
      </c>
      <c r="U115">
        <v>0</v>
      </c>
      <c r="W115">
        <v>0</v>
      </c>
      <c r="X115">
        <v>0</v>
      </c>
      <c r="AA115" s="5">
        <v>45365.511110416664</v>
      </c>
      <c r="AC115" s="5"/>
      <c r="AD115" t="b">
        <v>0</v>
      </c>
      <c r="AE115" t="s">
        <v>723</v>
      </c>
      <c r="AF115" t="s">
        <v>724</v>
      </c>
      <c r="AG115" t="s">
        <v>725</v>
      </c>
    </row>
    <row r="116" spans="1:33" x14ac:dyDescent="0.35">
      <c r="A116">
        <v>199</v>
      </c>
      <c r="B116" t="s">
        <v>559</v>
      </c>
      <c r="C116" t="s">
        <v>561</v>
      </c>
      <c r="D116" t="s">
        <v>162</v>
      </c>
      <c r="E116" t="s">
        <v>560</v>
      </c>
      <c r="F116" t="s">
        <v>647</v>
      </c>
      <c r="G116" t="s">
        <v>89</v>
      </c>
      <c r="I116" t="s">
        <v>95</v>
      </c>
      <c r="J116">
        <v>5</v>
      </c>
      <c r="K116" s="5"/>
      <c r="L116" s="5"/>
      <c r="N116" s="5"/>
      <c r="Q116" t="b">
        <v>0</v>
      </c>
      <c r="R116" s="5"/>
      <c r="S116" t="s">
        <v>1</v>
      </c>
      <c r="T116" t="b">
        <v>1</v>
      </c>
      <c r="U116">
        <v>0</v>
      </c>
      <c r="W116">
        <v>0</v>
      </c>
      <c r="X116">
        <v>0</v>
      </c>
      <c r="AA116" s="5">
        <v>45365.511110416664</v>
      </c>
      <c r="AC116" s="5"/>
      <c r="AD116" t="b">
        <v>0</v>
      </c>
      <c r="AE116" t="s">
        <v>687</v>
      </c>
      <c r="AF116" t="s">
        <v>688</v>
      </c>
      <c r="AG116" t="s">
        <v>689</v>
      </c>
    </row>
    <row r="117" spans="1:33" x14ac:dyDescent="0.35">
      <c r="A117">
        <v>200</v>
      </c>
      <c r="B117" t="s">
        <v>491</v>
      </c>
      <c r="C117" t="s">
        <v>493</v>
      </c>
      <c r="D117" t="s">
        <v>162</v>
      </c>
      <c r="E117" t="s">
        <v>492</v>
      </c>
      <c r="F117" t="s">
        <v>647</v>
      </c>
      <c r="G117" t="s">
        <v>89</v>
      </c>
      <c r="I117" t="s">
        <v>95</v>
      </c>
      <c r="J117">
        <v>5</v>
      </c>
      <c r="K117" s="5"/>
      <c r="L117" s="5"/>
      <c r="N117" s="5"/>
      <c r="Q117" t="b">
        <v>0</v>
      </c>
      <c r="R117" s="5"/>
      <c r="S117" t="s">
        <v>1</v>
      </c>
      <c r="T117" t="b">
        <v>1</v>
      </c>
      <c r="U117">
        <v>0</v>
      </c>
      <c r="W117">
        <v>0</v>
      </c>
      <c r="X117">
        <v>0</v>
      </c>
      <c r="AA117" s="5">
        <v>45364.52563989583</v>
      </c>
      <c r="AC117" s="5"/>
      <c r="AD117" t="b">
        <v>0</v>
      </c>
      <c r="AE117" t="s">
        <v>687</v>
      </c>
      <c r="AF117" t="s">
        <v>688</v>
      </c>
      <c r="AG117" t="s">
        <v>689</v>
      </c>
    </row>
    <row r="118" spans="1:33" x14ac:dyDescent="0.35">
      <c r="A118">
        <v>202</v>
      </c>
      <c r="B118" t="s">
        <v>370</v>
      </c>
      <c r="C118" t="s">
        <v>372</v>
      </c>
      <c r="D118" t="s">
        <v>373</v>
      </c>
      <c r="E118" t="s">
        <v>371</v>
      </c>
      <c r="F118" t="s">
        <v>648</v>
      </c>
      <c r="G118" t="s">
        <v>89</v>
      </c>
      <c r="I118" t="s">
        <v>95</v>
      </c>
      <c r="J118">
        <v>3</v>
      </c>
      <c r="K118" s="5"/>
      <c r="L118" s="5"/>
      <c r="N118" s="5"/>
      <c r="Q118" t="b">
        <v>0</v>
      </c>
      <c r="R118" s="5"/>
      <c r="S118" t="s">
        <v>1</v>
      </c>
      <c r="T118" t="b">
        <v>1</v>
      </c>
      <c r="U118">
        <v>0</v>
      </c>
      <c r="W118">
        <v>0</v>
      </c>
      <c r="X118">
        <v>0</v>
      </c>
      <c r="AA118" s="5">
        <v>45141.481092326387</v>
      </c>
      <c r="AC118" s="5"/>
      <c r="AD118" t="b">
        <v>0</v>
      </c>
      <c r="AE118" t="s">
        <v>679</v>
      </c>
      <c r="AF118" t="s">
        <v>680</v>
      </c>
      <c r="AG118" t="s">
        <v>681</v>
      </c>
    </row>
    <row r="119" spans="1:33" x14ac:dyDescent="0.35">
      <c r="A119">
        <v>204</v>
      </c>
      <c r="B119" t="s">
        <v>466</v>
      </c>
      <c r="C119" t="s">
        <v>468</v>
      </c>
      <c r="D119" t="s">
        <v>469</v>
      </c>
      <c r="E119" t="s">
        <v>467</v>
      </c>
      <c r="F119" t="s">
        <v>648</v>
      </c>
      <c r="G119" t="s">
        <v>87</v>
      </c>
      <c r="I119" t="s">
        <v>95</v>
      </c>
      <c r="J119">
        <v>9</v>
      </c>
      <c r="K119" s="5"/>
      <c r="L119" s="5">
        <v>45345</v>
      </c>
      <c r="M119" t="s">
        <v>846</v>
      </c>
      <c r="N119" s="5">
        <v>45358</v>
      </c>
      <c r="Q119" t="b">
        <v>0</v>
      </c>
      <c r="R119" s="5"/>
      <c r="S119" t="s">
        <v>1</v>
      </c>
      <c r="T119" t="b">
        <v>1</v>
      </c>
      <c r="U119">
        <v>0</v>
      </c>
      <c r="W119">
        <v>0</v>
      </c>
      <c r="X119">
        <v>0</v>
      </c>
      <c r="AA119" s="5">
        <v>45162.494109340281</v>
      </c>
      <c r="AC119" s="5"/>
      <c r="AD119" t="b">
        <v>0</v>
      </c>
      <c r="AE119" t="s">
        <v>703</v>
      </c>
      <c r="AF119" t="s">
        <v>704</v>
      </c>
      <c r="AG119" t="s">
        <v>705</v>
      </c>
    </row>
    <row r="120" spans="1:33" x14ac:dyDescent="0.35">
      <c r="A120">
        <v>205</v>
      </c>
      <c r="B120" t="s">
        <v>248</v>
      </c>
      <c r="C120" t="s">
        <v>250</v>
      </c>
      <c r="D120" t="s">
        <v>251</v>
      </c>
      <c r="E120" t="s">
        <v>249</v>
      </c>
      <c r="F120" t="s">
        <v>647</v>
      </c>
      <c r="G120" t="s">
        <v>89</v>
      </c>
      <c r="I120" t="s">
        <v>95</v>
      </c>
      <c r="J120">
        <v>8</v>
      </c>
      <c r="K120" s="5"/>
      <c r="L120" s="5">
        <v>45335</v>
      </c>
      <c r="M120" t="s">
        <v>845</v>
      </c>
      <c r="N120" s="5">
        <v>45358</v>
      </c>
      <c r="Q120" t="b">
        <v>0</v>
      </c>
      <c r="R120" s="5"/>
      <c r="S120" t="s">
        <v>1</v>
      </c>
      <c r="T120" t="b">
        <v>1</v>
      </c>
      <c r="U120">
        <v>0</v>
      </c>
      <c r="W120">
        <v>0</v>
      </c>
      <c r="X120">
        <v>0</v>
      </c>
      <c r="AA120" s="5">
        <v>45163.412941782408</v>
      </c>
      <c r="AC120" s="5"/>
      <c r="AD120" t="b">
        <v>0</v>
      </c>
      <c r="AE120" t="s">
        <v>699</v>
      </c>
      <c r="AF120" t="s">
        <v>700</v>
      </c>
      <c r="AG120" t="s">
        <v>701</v>
      </c>
    </row>
    <row r="121" spans="1:33" x14ac:dyDescent="0.35">
      <c r="A121">
        <v>211</v>
      </c>
      <c r="B121" t="s">
        <v>508</v>
      </c>
      <c r="C121" t="s">
        <v>100</v>
      </c>
      <c r="D121" t="s">
        <v>510</v>
      </c>
      <c r="E121" t="s">
        <v>509</v>
      </c>
      <c r="F121" t="s">
        <v>647</v>
      </c>
      <c r="G121" t="s">
        <v>89</v>
      </c>
      <c r="I121" t="s">
        <v>95</v>
      </c>
      <c r="J121">
        <v>14</v>
      </c>
      <c r="K121" s="5"/>
      <c r="L121" s="5"/>
      <c r="N121" s="5"/>
      <c r="Q121" t="b">
        <v>0</v>
      </c>
      <c r="R121" s="5"/>
      <c r="S121" t="s">
        <v>1</v>
      </c>
      <c r="T121" t="b">
        <v>1</v>
      </c>
      <c r="U121">
        <v>0</v>
      </c>
      <c r="W121">
        <v>0</v>
      </c>
      <c r="X121">
        <v>0</v>
      </c>
      <c r="AA121" s="5">
        <v>45163.412941782408</v>
      </c>
      <c r="AC121" s="5"/>
      <c r="AD121" t="b">
        <v>0</v>
      </c>
      <c r="AE121" t="s">
        <v>723</v>
      </c>
      <c r="AF121" t="s">
        <v>724</v>
      </c>
      <c r="AG121" t="s">
        <v>725</v>
      </c>
    </row>
    <row r="122" spans="1:33" x14ac:dyDescent="0.35">
      <c r="A122">
        <v>212</v>
      </c>
      <c r="B122" t="s">
        <v>392</v>
      </c>
      <c r="C122" t="s">
        <v>394</v>
      </c>
      <c r="D122" t="s">
        <v>395</v>
      </c>
      <c r="E122" t="s">
        <v>393</v>
      </c>
      <c r="F122" t="s">
        <v>647</v>
      </c>
      <c r="G122" t="s">
        <v>87</v>
      </c>
      <c r="I122" t="s">
        <v>95</v>
      </c>
      <c r="J122">
        <v>13</v>
      </c>
      <c r="K122" s="5"/>
      <c r="L122" s="5">
        <v>45358</v>
      </c>
      <c r="M122" t="s">
        <v>845</v>
      </c>
      <c r="N122" s="5">
        <v>45358</v>
      </c>
      <c r="Q122" t="b">
        <v>0</v>
      </c>
      <c r="R122" s="5"/>
      <c r="S122" t="s">
        <v>1</v>
      </c>
      <c r="T122" t="b">
        <v>1</v>
      </c>
      <c r="U122">
        <v>0</v>
      </c>
      <c r="W122">
        <v>0</v>
      </c>
      <c r="X122">
        <v>0</v>
      </c>
      <c r="AA122" s="5">
        <v>45364.52563989583</v>
      </c>
      <c r="AC122" s="5"/>
      <c r="AD122" t="b">
        <v>0</v>
      </c>
      <c r="AE122" t="s">
        <v>719</v>
      </c>
      <c r="AF122" t="s">
        <v>720</v>
      </c>
      <c r="AG122" t="s">
        <v>721</v>
      </c>
    </row>
    <row r="123" spans="1:33" x14ac:dyDescent="0.35">
      <c r="A123">
        <v>215</v>
      </c>
      <c r="B123" t="s">
        <v>134</v>
      </c>
      <c r="C123" t="s">
        <v>136</v>
      </c>
      <c r="D123" t="s">
        <v>137</v>
      </c>
      <c r="E123" t="s">
        <v>135</v>
      </c>
      <c r="F123" t="s">
        <v>647</v>
      </c>
      <c r="G123" t="s">
        <v>89</v>
      </c>
      <c r="I123" t="s">
        <v>95</v>
      </c>
      <c r="J123">
        <v>14</v>
      </c>
      <c r="K123" s="5"/>
      <c r="L123" s="5"/>
      <c r="N123" s="5"/>
      <c r="Q123" t="b">
        <v>0</v>
      </c>
      <c r="R123" s="5"/>
      <c r="S123" t="s">
        <v>1</v>
      </c>
      <c r="T123" t="b">
        <v>1</v>
      </c>
      <c r="U123">
        <v>0</v>
      </c>
      <c r="W123">
        <v>0</v>
      </c>
      <c r="X123">
        <v>0</v>
      </c>
      <c r="AA123" s="5"/>
      <c r="AC123" s="5"/>
      <c r="AD123" t="b">
        <v>0</v>
      </c>
      <c r="AE123" t="s">
        <v>723</v>
      </c>
      <c r="AF123" t="s">
        <v>724</v>
      </c>
      <c r="AG123" t="s">
        <v>725</v>
      </c>
    </row>
    <row r="124" spans="1:33" x14ac:dyDescent="0.35">
      <c r="A124">
        <v>218</v>
      </c>
      <c r="B124" t="s">
        <v>374</v>
      </c>
      <c r="C124" t="s">
        <v>376</v>
      </c>
      <c r="D124" t="s">
        <v>377</v>
      </c>
      <c r="E124" t="s">
        <v>375</v>
      </c>
      <c r="F124" t="s">
        <v>648</v>
      </c>
      <c r="G124" t="s">
        <v>87</v>
      </c>
      <c r="I124" t="s">
        <v>88</v>
      </c>
      <c r="J124">
        <v>13</v>
      </c>
      <c r="K124" s="5"/>
      <c r="L124" s="5"/>
      <c r="N124" s="5"/>
      <c r="Q124" t="b">
        <v>0</v>
      </c>
      <c r="R124" s="5"/>
      <c r="S124" t="s">
        <v>1</v>
      </c>
      <c r="T124" t="b">
        <v>1</v>
      </c>
      <c r="U124">
        <v>0</v>
      </c>
      <c r="W124">
        <v>0</v>
      </c>
      <c r="X124">
        <v>0</v>
      </c>
      <c r="AA124" s="5">
        <v>45163.412941782408</v>
      </c>
      <c r="AC124" s="5"/>
      <c r="AD124" t="b">
        <v>0</v>
      </c>
      <c r="AE124" t="s">
        <v>719</v>
      </c>
      <c r="AF124" t="s">
        <v>720</v>
      </c>
      <c r="AG124" t="s">
        <v>721</v>
      </c>
    </row>
    <row r="125" spans="1:33" x14ac:dyDescent="0.35">
      <c r="A125">
        <v>219</v>
      </c>
      <c r="B125" t="s">
        <v>502</v>
      </c>
      <c r="C125" t="s">
        <v>504</v>
      </c>
      <c r="D125" t="s">
        <v>505</v>
      </c>
      <c r="E125" t="s">
        <v>503</v>
      </c>
      <c r="F125" t="s">
        <v>647</v>
      </c>
      <c r="G125" t="s">
        <v>89</v>
      </c>
      <c r="I125" t="s">
        <v>95</v>
      </c>
      <c r="J125">
        <v>10</v>
      </c>
      <c r="K125" s="5"/>
      <c r="L125" s="5"/>
      <c r="N125" s="5"/>
      <c r="Q125" t="b">
        <v>0</v>
      </c>
      <c r="R125" s="5"/>
      <c r="S125" t="s">
        <v>1</v>
      </c>
      <c r="T125" t="b">
        <v>1</v>
      </c>
      <c r="U125">
        <v>0</v>
      </c>
      <c r="W125">
        <v>0</v>
      </c>
      <c r="X125">
        <v>0</v>
      </c>
      <c r="AA125" s="5">
        <v>45364.52563989583</v>
      </c>
      <c r="AC125" s="5"/>
      <c r="AD125" t="b">
        <v>0</v>
      </c>
      <c r="AE125" t="s">
        <v>707</v>
      </c>
      <c r="AF125" t="s">
        <v>708</v>
      </c>
      <c r="AG125" t="s">
        <v>709</v>
      </c>
    </row>
    <row r="126" spans="1:33" x14ac:dyDescent="0.35">
      <c r="A126">
        <v>223</v>
      </c>
      <c r="B126" t="s">
        <v>202</v>
      </c>
      <c r="C126" t="s">
        <v>339</v>
      </c>
      <c r="D126" t="s">
        <v>205</v>
      </c>
      <c r="E126" t="s">
        <v>203</v>
      </c>
      <c r="F126" t="s">
        <v>647</v>
      </c>
      <c r="G126" t="s">
        <v>89</v>
      </c>
      <c r="I126" t="s">
        <v>95</v>
      </c>
      <c r="J126">
        <v>12</v>
      </c>
      <c r="K126" s="5"/>
      <c r="L126" s="5"/>
      <c r="N126" s="5"/>
      <c r="Q126" t="b">
        <v>0</v>
      </c>
      <c r="R126" s="5"/>
      <c r="S126" t="s">
        <v>1</v>
      </c>
      <c r="T126" t="b">
        <v>1</v>
      </c>
      <c r="U126">
        <v>0</v>
      </c>
      <c r="W126">
        <v>0</v>
      </c>
      <c r="X126">
        <v>0</v>
      </c>
      <c r="AA126" s="5">
        <v>45365.511110416664</v>
      </c>
      <c r="AC126" s="5"/>
      <c r="AD126" t="b">
        <v>0</v>
      </c>
      <c r="AE126" t="s">
        <v>715</v>
      </c>
      <c r="AF126" t="s">
        <v>716</v>
      </c>
      <c r="AG126" t="s">
        <v>717</v>
      </c>
    </row>
    <row r="127" spans="1:33" x14ac:dyDescent="0.35">
      <c r="A127">
        <v>224</v>
      </c>
      <c r="B127" t="s">
        <v>228</v>
      </c>
      <c r="C127" t="s">
        <v>230</v>
      </c>
      <c r="D127" t="s">
        <v>231</v>
      </c>
      <c r="E127" t="s">
        <v>229</v>
      </c>
      <c r="F127" t="s">
        <v>649</v>
      </c>
      <c r="G127" t="s">
        <v>89</v>
      </c>
      <c r="I127" t="s">
        <v>88</v>
      </c>
      <c r="J127">
        <v>13</v>
      </c>
      <c r="K127" s="5"/>
      <c r="L127" s="5">
        <v>45351</v>
      </c>
      <c r="M127" t="s">
        <v>845</v>
      </c>
      <c r="N127" s="5">
        <v>45358</v>
      </c>
      <c r="Q127" t="b">
        <v>0</v>
      </c>
      <c r="R127" s="5"/>
      <c r="S127" t="s">
        <v>1</v>
      </c>
      <c r="T127" t="b">
        <v>1</v>
      </c>
      <c r="U127">
        <v>0</v>
      </c>
      <c r="W127">
        <v>0</v>
      </c>
      <c r="X127">
        <v>0</v>
      </c>
      <c r="AA127" s="5">
        <v>45364.52563989583</v>
      </c>
      <c r="AC127" s="5"/>
      <c r="AD127" t="b">
        <v>0</v>
      </c>
      <c r="AE127" t="s">
        <v>719</v>
      </c>
      <c r="AF127" t="s">
        <v>720</v>
      </c>
      <c r="AG127" t="s">
        <v>721</v>
      </c>
    </row>
    <row r="128" spans="1:33" x14ac:dyDescent="0.35">
      <c r="A128">
        <v>227</v>
      </c>
      <c r="B128" t="s">
        <v>1301</v>
      </c>
      <c r="C128" t="s">
        <v>92</v>
      </c>
      <c r="D128" t="s">
        <v>545</v>
      </c>
      <c r="E128" t="s">
        <v>1302</v>
      </c>
      <c r="F128" t="s">
        <v>647</v>
      </c>
      <c r="G128" t="s">
        <v>89</v>
      </c>
      <c r="I128" t="s">
        <v>95</v>
      </c>
      <c r="J128">
        <v>9</v>
      </c>
      <c r="K128" s="5"/>
      <c r="L128" s="5"/>
      <c r="N128" s="5"/>
      <c r="Q128" t="b">
        <v>0</v>
      </c>
      <c r="R128" s="5"/>
      <c r="S128" t="s">
        <v>1</v>
      </c>
      <c r="T128" t="b">
        <v>1</v>
      </c>
      <c r="U128">
        <v>0</v>
      </c>
      <c r="W128">
        <v>0</v>
      </c>
      <c r="X128">
        <v>0</v>
      </c>
      <c r="AA128" s="5">
        <v>45364.52563989583</v>
      </c>
      <c r="AC128" s="5"/>
      <c r="AD128" t="b">
        <v>0</v>
      </c>
      <c r="AE128" t="s">
        <v>703</v>
      </c>
      <c r="AF128" t="s">
        <v>704</v>
      </c>
      <c r="AG128" t="s">
        <v>705</v>
      </c>
    </row>
    <row r="129" spans="1:33" x14ac:dyDescent="0.35">
      <c r="A129">
        <v>228</v>
      </c>
      <c r="B129" t="s">
        <v>514</v>
      </c>
      <c r="C129" t="s">
        <v>802</v>
      </c>
      <c r="D129" t="s">
        <v>803</v>
      </c>
      <c r="E129" t="s">
        <v>515</v>
      </c>
      <c r="F129" t="s">
        <v>1</v>
      </c>
      <c r="G129" t="s">
        <v>1</v>
      </c>
      <c r="I129" t="s">
        <v>1</v>
      </c>
      <c r="J129">
        <v>0</v>
      </c>
      <c r="K129" s="5"/>
      <c r="L129" s="5"/>
      <c r="N129" s="5"/>
      <c r="Q129" t="b">
        <v>0</v>
      </c>
      <c r="R129" s="5"/>
      <c r="S129" t="s">
        <v>1</v>
      </c>
      <c r="T129" t="b">
        <v>1</v>
      </c>
      <c r="U129">
        <v>0</v>
      </c>
      <c r="W129">
        <v>0</v>
      </c>
      <c r="X129">
        <v>0</v>
      </c>
      <c r="AA129" s="5">
        <v>45365.511110416664</v>
      </c>
      <c r="AC129" s="5"/>
      <c r="AD129" t="b">
        <v>0</v>
      </c>
    </row>
    <row r="130" spans="1:33" x14ac:dyDescent="0.35">
      <c r="A130">
        <v>230</v>
      </c>
      <c r="B130" t="s">
        <v>605</v>
      </c>
      <c r="C130" t="s">
        <v>173</v>
      </c>
      <c r="D130" t="s">
        <v>607</v>
      </c>
      <c r="E130" t="s">
        <v>606</v>
      </c>
      <c r="F130" t="s">
        <v>647</v>
      </c>
      <c r="G130" t="s">
        <v>89</v>
      </c>
      <c r="I130" t="s">
        <v>95</v>
      </c>
      <c r="J130">
        <v>10</v>
      </c>
      <c r="K130" s="5"/>
      <c r="L130" s="5"/>
      <c r="N130" s="5"/>
      <c r="Q130" t="b">
        <v>0</v>
      </c>
      <c r="R130" s="5"/>
      <c r="S130" t="s">
        <v>1</v>
      </c>
      <c r="T130" t="b">
        <v>1</v>
      </c>
      <c r="U130">
        <v>0</v>
      </c>
      <c r="W130">
        <v>0</v>
      </c>
      <c r="X130">
        <v>0</v>
      </c>
      <c r="AA130" s="5">
        <v>45364.52563989583</v>
      </c>
      <c r="AC130" s="5"/>
      <c r="AD130" t="b">
        <v>0</v>
      </c>
      <c r="AE130" t="s">
        <v>707</v>
      </c>
      <c r="AF130" t="s">
        <v>708</v>
      </c>
      <c r="AG130" t="s">
        <v>709</v>
      </c>
    </row>
    <row r="131" spans="1:33" x14ac:dyDescent="0.35">
      <c r="A131">
        <v>235</v>
      </c>
      <c r="B131" t="s">
        <v>556</v>
      </c>
      <c r="C131" t="s">
        <v>214</v>
      </c>
      <c r="D131" t="s">
        <v>558</v>
      </c>
      <c r="E131" t="s">
        <v>557</v>
      </c>
      <c r="F131" t="s">
        <v>648</v>
      </c>
      <c r="G131" t="s">
        <v>89</v>
      </c>
      <c r="I131" t="s">
        <v>95</v>
      </c>
      <c r="J131">
        <v>16</v>
      </c>
      <c r="K131" s="5"/>
      <c r="L131" s="5"/>
      <c r="N131" s="5"/>
      <c r="Q131" t="b">
        <v>0</v>
      </c>
      <c r="R131" s="5"/>
      <c r="S131" t="s">
        <v>1</v>
      </c>
      <c r="T131" t="b">
        <v>1</v>
      </c>
      <c r="U131">
        <v>0</v>
      </c>
      <c r="W131">
        <v>0</v>
      </c>
      <c r="X131">
        <v>0</v>
      </c>
      <c r="AA131" s="5">
        <v>45364.52563989583</v>
      </c>
      <c r="AC131" s="5"/>
      <c r="AD131" t="b">
        <v>0</v>
      </c>
      <c r="AE131" t="s">
        <v>730</v>
      </c>
      <c r="AF131" t="s">
        <v>731</v>
      </c>
      <c r="AG131" t="s">
        <v>732</v>
      </c>
    </row>
    <row r="132" spans="1:33" x14ac:dyDescent="0.35">
      <c r="A132">
        <v>236</v>
      </c>
      <c r="B132" t="s">
        <v>278</v>
      </c>
      <c r="C132" t="s">
        <v>226</v>
      </c>
      <c r="D132" t="s">
        <v>243</v>
      </c>
      <c r="E132" t="s">
        <v>279</v>
      </c>
      <c r="F132" t="s">
        <v>648</v>
      </c>
      <c r="G132" t="s">
        <v>89</v>
      </c>
      <c r="I132" t="s">
        <v>95</v>
      </c>
      <c r="J132">
        <v>13</v>
      </c>
      <c r="K132" s="5"/>
      <c r="L132" s="5">
        <v>45357</v>
      </c>
      <c r="M132" t="s">
        <v>845</v>
      </c>
      <c r="N132" s="5">
        <v>45358</v>
      </c>
      <c r="Q132" t="b">
        <v>0</v>
      </c>
      <c r="R132" s="5"/>
      <c r="S132" t="s">
        <v>1</v>
      </c>
      <c r="T132" t="b">
        <v>1</v>
      </c>
      <c r="U132">
        <v>0</v>
      </c>
      <c r="W132">
        <v>0</v>
      </c>
      <c r="X132">
        <v>0</v>
      </c>
      <c r="AA132" s="5">
        <v>45365.511110416664</v>
      </c>
      <c r="AC132" s="5"/>
      <c r="AD132" t="b">
        <v>0</v>
      </c>
      <c r="AE132" t="s">
        <v>719</v>
      </c>
      <c r="AF132" t="s">
        <v>720</v>
      </c>
      <c r="AG132" t="s">
        <v>721</v>
      </c>
    </row>
    <row r="133" spans="1:33" x14ac:dyDescent="0.35">
      <c r="A133">
        <v>238</v>
      </c>
      <c r="B133" t="s">
        <v>439</v>
      </c>
      <c r="C133" t="s">
        <v>441</v>
      </c>
      <c r="D133" t="s">
        <v>442</v>
      </c>
      <c r="E133" t="s">
        <v>440</v>
      </c>
      <c r="F133" t="s">
        <v>648</v>
      </c>
      <c r="G133" t="s">
        <v>89</v>
      </c>
      <c r="I133" t="s">
        <v>95</v>
      </c>
      <c r="J133">
        <v>16</v>
      </c>
      <c r="K133" s="5"/>
      <c r="L133" s="5">
        <v>45358</v>
      </c>
      <c r="M133" t="s">
        <v>845</v>
      </c>
      <c r="N133" s="5">
        <v>45358</v>
      </c>
      <c r="Q133" t="b">
        <v>0</v>
      </c>
      <c r="R133" s="5"/>
      <c r="S133" t="s">
        <v>1</v>
      </c>
      <c r="T133" t="b">
        <v>1</v>
      </c>
      <c r="U133">
        <v>0</v>
      </c>
      <c r="W133">
        <v>0</v>
      </c>
      <c r="X133">
        <v>0</v>
      </c>
      <c r="AA133" s="5">
        <v>45141.481092326387</v>
      </c>
      <c r="AC133" s="5"/>
      <c r="AD133" t="b">
        <v>0</v>
      </c>
      <c r="AE133" t="s">
        <v>730</v>
      </c>
      <c r="AF133" t="s">
        <v>731</v>
      </c>
      <c r="AG133" t="s">
        <v>732</v>
      </c>
    </row>
    <row r="134" spans="1:33" x14ac:dyDescent="0.35">
      <c r="A134">
        <v>239</v>
      </c>
      <c r="B134" t="s">
        <v>520</v>
      </c>
      <c r="C134" t="s">
        <v>96</v>
      </c>
      <c r="D134" t="s">
        <v>522</v>
      </c>
      <c r="E134" t="s">
        <v>521</v>
      </c>
      <c r="F134" t="s">
        <v>647</v>
      </c>
      <c r="G134" t="s">
        <v>89</v>
      </c>
      <c r="I134" t="s">
        <v>95</v>
      </c>
      <c r="J134">
        <v>9</v>
      </c>
      <c r="K134" s="5"/>
      <c r="L134" s="5">
        <v>45350</v>
      </c>
      <c r="M134" t="s">
        <v>845</v>
      </c>
      <c r="N134" s="5">
        <v>45358</v>
      </c>
      <c r="Q134" t="b">
        <v>0</v>
      </c>
      <c r="R134" s="5"/>
      <c r="S134" t="s">
        <v>1</v>
      </c>
      <c r="T134" t="b">
        <v>1</v>
      </c>
      <c r="U134">
        <v>0</v>
      </c>
      <c r="W134">
        <v>0</v>
      </c>
      <c r="X134">
        <v>0</v>
      </c>
      <c r="AA134" s="5">
        <v>45364.52563989583</v>
      </c>
      <c r="AC134" s="5"/>
      <c r="AD134" t="b">
        <v>0</v>
      </c>
      <c r="AE134" t="s">
        <v>703</v>
      </c>
      <c r="AF134" t="s">
        <v>704</v>
      </c>
      <c r="AG134" t="s">
        <v>705</v>
      </c>
    </row>
    <row r="135" spans="1:33" x14ac:dyDescent="0.35">
      <c r="A135">
        <v>242</v>
      </c>
      <c r="B135" t="s">
        <v>150</v>
      </c>
      <c r="C135" t="s">
        <v>152</v>
      </c>
      <c r="D135" t="s">
        <v>153</v>
      </c>
      <c r="E135" t="s">
        <v>151</v>
      </c>
      <c r="F135" t="s">
        <v>648</v>
      </c>
      <c r="G135" t="s">
        <v>87</v>
      </c>
      <c r="I135" t="s">
        <v>88</v>
      </c>
      <c r="J135">
        <v>7</v>
      </c>
      <c r="K135" s="5"/>
      <c r="L135" s="5"/>
      <c r="N135" s="5"/>
      <c r="Q135" t="b">
        <v>0</v>
      </c>
      <c r="R135" s="5"/>
      <c r="S135" t="s">
        <v>1</v>
      </c>
      <c r="T135" t="b">
        <v>1</v>
      </c>
      <c r="U135">
        <v>0</v>
      </c>
      <c r="W135">
        <v>0</v>
      </c>
      <c r="X135">
        <v>0</v>
      </c>
      <c r="AA135" s="5">
        <v>45365.511110416664</v>
      </c>
      <c r="AC135" s="5"/>
      <c r="AD135" t="b">
        <v>0</v>
      </c>
      <c r="AE135" t="s">
        <v>695</v>
      </c>
      <c r="AF135" t="s">
        <v>696</v>
      </c>
      <c r="AG135" t="s">
        <v>697</v>
      </c>
    </row>
    <row r="136" spans="1:33" x14ac:dyDescent="0.35">
      <c r="A136">
        <v>243</v>
      </c>
      <c r="B136" t="s">
        <v>128</v>
      </c>
      <c r="C136" t="s">
        <v>130</v>
      </c>
      <c r="D136" t="s">
        <v>131</v>
      </c>
      <c r="E136" t="s">
        <v>129</v>
      </c>
      <c r="F136" t="s">
        <v>648</v>
      </c>
      <c r="G136" t="s">
        <v>89</v>
      </c>
      <c r="I136" t="s">
        <v>88</v>
      </c>
      <c r="J136">
        <v>14</v>
      </c>
      <c r="K136" s="5"/>
      <c r="L136" s="5"/>
      <c r="N136" s="5"/>
      <c r="Q136" t="b">
        <v>0</v>
      </c>
      <c r="R136" s="5"/>
      <c r="S136" t="s">
        <v>1</v>
      </c>
      <c r="T136" t="b">
        <v>1</v>
      </c>
      <c r="U136">
        <v>0</v>
      </c>
      <c r="W136">
        <v>0</v>
      </c>
      <c r="X136">
        <v>0</v>
      </c>
      <c r="AA136" s="5">
        <v>45162.494109340281</v>
      </c>
      <c r="AC136" s="5"/>
      <c r="AD136" t="b">
        <v>0</v>
      </c>
      <c r="AE136" t="s">
        <v>723</v>
      </c>
      <c r="AF136" t="s">
        <v>724</v>
      </c>
      <c r="AG136" t="s">
        <v>725</v>
      </c>
    </row>
    <row r="137" spans="1:33" x14ac:dyDescent="0.35">
      <c r="A137">
        <v>245</v>
      </c>
      <c r="B137" t="s">
        <v>236</v>
      </c>
      <c r="C137" t="s">
        <v>238</v>
      </c>
      <c r="D137" t="s">
        <v>239</v>
      </c>
      <c r="E137" t="s">
        <v>237</v>
      </c>
      <c r="F137" t="s">
        <v>648</v>
      </c>
      <c r="G137" t="s">
        <v>87</v>
      </c>
      <c r="I137" t="s">
        <v>88</v>
      </c>
      <c r="J137">
        <v>9</v>
      </c>
      <c r="K137" s="5"/>
      <c r="L137" s="5"/>
      <c r="N137" s="5"/>
      <c r="Q137" t="b">
        <v>0</v>
      </c>
      <c r="R137" s="5"/>
      <c r="S137" t="s">
        <v>1</v>
      </c>
      <c r="T137" t="b">
        <v>1</v>
      </c>
      <c r="U137">
        <v>0</v>
      </c>
      <c r="W137">
        <v>0</v>
      </c>
      <c r="X137">
        <v>0</v>
      </c>
      <c r="AA137" s="5">
        <v>45365.511110416664</v>
      </c>
      <c r="AC137" s="5"/>
      <c r="AD137" t="b">
        <v>0</v>
      </c>
      <c r="AE137" t="s">
        <v>703</v>
      </c>
      <c r="AF137" t="s">
        <v>704</v>
      </c>
      <c r="AG137" t="s">
        <v>705</v>
      </c>
    </row>
    <row r="138" spans="1:33" x14ac:dyDescent="0.35">
      <c r="A138">
        <v>246</v>
      </c>
      <c r="B138" t="s">
        <v>124</v>
      </c>
      <c r="C138" t="s">
        <v>126</v>
      </c>
      <c r="D138" t="s">
        <v>127</v>
      </c>
      <c r="E138" t="s">
        <v>125</v>
      </c>
      <c r="F138" t="s">
        <v>648</v>
      </c>
      <c r="G138" t="s">
        <v>87</v>
      </c>
      <c r="I138" t="s">
        <v>88</v>
      </c>
      <c r="J138">
        <v>7</v>
      </c>
      <c r="K138" s="5"/>
      <c r="L138" s="5">
        <v>45357</v>
      </c>
      <c r="M138" t="s">
        <v>845</v>
      </c>
      <c r="N138" s="5">
        <v>45358</v>
      </c>
      <c r="Q138" t="b">
        <v>0</v>
      </c>
      <c r="R138" s="5"/>
      <c r="S138" t="s">
        <v>1</v>
      </c>
      <c r="T138" t="b">
        <v>1</v>
      </c>
      <c r="U138">
        <v>0</v>
      </c>
      <c r="W138">
        <v>0</v>
      </c>
      <c r="X138">
        <v>0</v>
      </c>
      <c r="AA138" s="5">
        <v>45364.52563989583</v>
      </c>
      <c r="AC138" s="5"/>
      <c r="AD138" t="b">
        <v>0</v>
      </c>
      <c r="AE138" t="s">
        <v>695</v>
      </c>
      <c r="AF138" t="s">
        <v>696</v>
      </c>
      <c r="AG138" t="s">
        <v>697</v>
      </c>
    </row>
    <row r="139" spans="1:33" x14ac:dyDescent="0.35">
      <c r="A139">
        <v>247</v>
      </c>
      <c r="B139" t="s">
        <v>462</v>
      </c>
      <c r="C139" t="s">
        <v>464</v>
      </c>
      <c r="D139" t="s">
        <v>197</v>
      </c>
      <c r="E139" t="s">
        <v>463</v>
      </c>
      <c r="F139" t="s">
        <v>648</v>
      </c>
      <c r="G139" t="s">
        <v>87</v>
      </c>
      <c r="I139" t="s">
        <v>88</v>
      </c>
      <c r="J139">
        <v>10</v>
      </c>
      <c r="K139" s="5"/>
      <c r="L139" s="5">
        <v>45351</v>
      </c>
      <c r="M139" t="s">
        <v>845</v>
      </c>
      <c r="N139" s="5">
        <v>45358</v>
      </c>
      <c r="Q139" t="b">
        <v>0</v>
      </c>
      <c r="R139" s="5"/>
      <c r="S139" t="s">
        <v>1</v>
      </c>
      <c r="T139" t="b">
        <v>1</v>
      </c>
      <c r="U139">
        <v>0</v>
      </c>
      <c r="W139">
        <v>0</v>
      </c>
      <c r="X139">
        <v>0</v>
      </c>
      <c r="AA139" s="5">
        <v>45364.52563989583</v>
      </c>
      <c r="AC139" s="5"/>
      <c r="AD139" t="b">
        <v>0</v>
      </c>
      <c r="AE139" t="s">
        <v>707</v>
      </c>
      <c r="AF139" t="s">
        <v>708</v>
      </c>
      <c r="AG139" t="s">
        <v>709</v>
      </c>
    </row>
    <row r="140" spans="1:33" x14ac:dyDescent="0.35">
      <c r="A140">
        <v>252</v>
      </c>
      <c r="B140" t="s">
        <v>328</v>
      </c>
      <c r="C140" t="s">
        <v>167</v>
      </c>
      <c r="D140" t="s">
        <v>102</v>
      </c>
      <c r="E140" t="s">
        <v>329</v>
      </c>
      <c r="F140" t="s">
        <v>648</v>
      </c>
      <c r="G140" t="s">
        <v>89</v>
      </c>
      <c r="I140" t="s">
        <v>95</v>
      </c>
      <c r="J140">
        <v>10</v>
      </c>
      <c r="K140" s="5"/>
      <c r="L140" s="5">
        <v>45358</v>
      </c>
      <c r="M140" t="s">
        <v>844</v>
      </c>
      <c r="N140" s="5">
        <v>45358</v>
      </c>
      <c r="Q140" t="b">
        <v>0</v>
      </c>
      <c r="R140" s="5"/>
      <c r="S140" t="s">
        <v>1</v>
      </c>
      <c r="T140" t="b">
        <v>1</v>
      </c>
      <c r="U140">
        <v>0</v>
      </c>
      <c r="W140">
        <v>0</v>
      </c>
      <c r="X140">
        <v>0</v>
      </c>
      <c r="AA140" s="5">
        <v>45364.52563989583</v>
      </c>
      <c r="AC140" s="5"/>
      <c r="AD140" t="b">
        <v>0</v>
      </c>
      <c r="AE140" t="s">
        <v>707</v>
      </c>
      <c r="AF140" t="s">
        <v>708</v>
      </c>
      <c r="AG140" t="s">
        <v>709</v>
      </c>
    </row>
    <row r="141" spans="1:33" x14ac:dyDescent="0.35">
      <c r="A141">
        <v>256</v>
      </c>
      <c r="B141" t="s">
        <v>506</v>
      </c>
      <c r="C141" t="s">
        <v>416</v>
      </c>
      <c r="D141" t="s">
        <v>114</v>
      </c>
      <c r="E141" t="s">
        <v>507</v>
      </c>
      <c r="F141" t="s">
        <v>647</v>
      </c>
      <c r="G141" t="s">
        <v>89</v>
      </c>
      <c r="I141" t="s">
        <v>95</v>
      </c>
      <c r="J141">
        <v>14</v>
      </c>
      <c r="K141" s="5"/>
      <c r="L141" s="5"/>
      <c r="N141" s="5"/>
      <c r="Q141" t="b">
        <v>0</v>
      </c>
      <c r="R141" s="5"/>
      <c r="S141" t="s">
        <v>1</v>
      </c>
      <c r="T141" t="b">
        <v>1</v>
      </c>
      <c r="U141">
        <v>0</v>
      </c>
      <c r="W141">
        <v>0</v>
      </c>
      <c r="X141">
        <v>0</v>
      </c>
      <c r="AA141" s="5">
        <v>45365.511110416664</v>
      </c>
      <c r="AC141" s="5"/>
      <c r="AD141" t="b">
        <v>0</v>
      </c>
      <c r="AE141" t="s">
        <v>723</v>
      </c>
      <c r="AF141" t="s">
        <v>724</v>
      </c>
      <c r="AG141" t="s">
        <v>725</v>
      </c>
    </row>
    <row r="142" spans="1:33" x14ac:dyDescent="0.35">
      <c r="A142">
        <v>257</v>
      </c>
      <c r="B142" t="s">
        <v>562</v>
      </c>
      <c r="C142" t="s">
        <v>564</v>
      </c>
      <c r="D142" t="s">
        <v>301</v>
      </c>
      <c r="E142" t="s">
        <v>563</v>
      </c>
      <c r="F142" t="s">
        <v>649</v>
      </c>
      <c r="G142" t="s">
        <v>89</v>
      </c>
      <c r="I142" t="s">
        <v>95</v>
      </c>
      <c r="J142">
        <v>11</v>
      </c>
      <c r="K142" s="5"/>
      <c r="L142" s="5"/>
      <c r="N142" s="5"/>
      <c r="Q142" t="b">
        <v>0</v>
      </c>
      <c r="R142" s="5"/>
      <c r="S142" t="s">
        <v>1</v>
      </c>
      <c r="T142" t="b">
        <v>1</v>
      </c>
      <c r="U142">
        <v>0</v>
      </c>
      <c r="W142">
        <v>0</v>
      </c>
      <c r="X142">
        <v>0</v>
      </c>
      <c r="AA142" s="5">
        <v>45365.511110416664</v>
      </c>
      <c r="AC142" s="5"/>
      <c r="AD142" t="b">
        <v>0</v>
      </c>
      <c r="AE142" t="s">
        <v>711</v>
      </c>
      <c r="AF142" t="s">
        <v>712</v>
      </c>
      <c r="AG142" t="s">
        <v>713</v>
      </c>
    </row>
    <row r="143" spans="1:33" x14ac:dyDescent="0.35">
      <c r="A143">
        <v>258</v>
      </c>
      <c r="B143" t="s">
        <v>511</v>
      </c>
      <c r="C143" t="s">
        <v>226</v>
      </c>
      <c r="D143" t="s">
        <v>239</v>
      </c>
      <c r="E143" t="s">
        <v>512</v>
      </c>
      <c r="F143" t="s">
        <v>647</v>
      </c>
      <c r="G143" t="s">
        <v>89</v>
      </c>
      <c r="I143" t="s">
        <v>88</v>
      </c>
      <c r="J143">
        <v>9</v>
      </c>
      <c r="K143" s="5"/>
      <c r="L143" s="5"/>
      <c r="N143" s="5"/>
      <c r="Q143" t="b">
        <v>0</v>
      </c>
      <c r="R143" s="5"/>
      <c r="S143" t="s">
        <v>1</v>
      </c>
      <c r="T143" t="b">
        <v>1</v>
      </c>
      <c r="U143">
        <v>0</v>
      </c>
      <c r="W143">
        <v>0</v>
      </c>
      <c r="X143">
        <v>0</v>
      </c>
      <c r="AA143" s="5">
        <v>45365.511110416664</v>
      </c>
      <c r="AC143" s="5"/>
      <c r="AD143" t="b">
        <v>0</v>
      </c>
      <c r="AE143" t="s">
        <v>703</v>
      </c>
      <c r="AF143" t="s">
        <v>704</v>
      </c>
      <c r="AG143" t="s">
        <v>705</v>
      </c>
    </row>
    <row r="144" spans="1:33" x14ac:dyDescent="0.35">
      <c r="A144">
        <v>263</v>
      </c>
      <c r="B144" t="s">
        <v>602</v>
      </c>
      <c r="C144" t="s">
        <v>438</v>
      </c>
      <c r="D144" t="s">
        <v>604</v>
      </c>
      <c r="E144" t="s">
        <v>603</v>
      </c>
      <c r="F144" t="s">
        <v>648</v>
      </c>
      <c r="G144" t="s">
        <v>89</v>
      </c>
      <c r="I144" t="s">
        <v>88</v>
      </c>
      <c r="J144">
        <v>15</v>
      </c>
      <c r="K144" s="5"/>
      <c r="L144" s="5"/>
      <c r="N144" s="5"/>
      <c r="Q144" t="b">
        <v>0</v>
      </c>
      <c r="R144" s="5"/>
      <c r="S144" t="s">
        <v>1</v>
      </c>
      <c r="T144" t="b">
        <v>1</v>
      </c>
      <c r="U144">
        <v>0</v>
      </c>
      <c r="W144">
        <v>0</v>
      </c>
      <c r="X144">
        <v>0</v>
      </c>
      <c r="AA144" s="5">
        <v>45365.511110416664</v>
      </c>
      <c r="AC144" s="5"/>
      <c r="AD144" t="b">
        <v>0</v>
      </c>
      <c r="AE144" t="s">
        <v>727</v>
      </c>
      <c r="AF144" t="s">
        <v>624</v>
      </c>
      <c r="AG144" t="s">
        <v>728</v>
      </c>
    </row>
    <row r="145" spans="1:33" x14ac:dyDescent="0.35">
      <c r="A145">
        <v>264</v>
      </c>
      <c r="B145" t="s">
        <v>215</v>
      </c>
      <c r="C145" t="s">
        <v>217</v>
      </c>
      <c r="D145" t="s">
        <v>218</v>
      </c>
      <c r="E145" t="s">
        <v>216</v>
      </c>
      <c r="F145" t="s">
        <v>648</v>
      </c>
      <c r="G145" t="s">
        <v>89</v>
      </c>
      <c r="I145" t="s">
        <v>88</v>
      </c>
      <c r="J145">
        <v>16</v>
      </c>
      <c r="K145" s="5"/>
      <c r="L145" s="5">
        <v>45358</v>
      </c>
      <c r="M145" t="s">
        <v>844</v>
      </c>
      <c r="N145" s="5">
        <v>45358</v>
      </c>
      <c r="Q145" t="b">
        <v>0</v>
      </c>
      <c r="R145" s="5"/>
      <c r="S145" t="s">
        <v>1</v>
      </c>
      <c r="T145" t="b">
        <v>1</v>
      </c>
      <c r="U145">
        <v>0</v>
      </c>
      <c r="W145">
        <v>0</v>
      </c>
      <c r="X145">
        <v>0</v>
      </c>
      <c r="AA145" s="5">
        <v>45365.511110416664</v>
      </c>
      <c r="AC145" s="5"/>
      <c r="AD145" t="b">
        <v>0</v>
      </c>
      <c r="AE145" t="s">
        <v>730</v>
      </c>
      <c r="AF145" t="s">
        <v>731</v>
      </c>
      <c r="AG145" t="s">
        <v>732</v>
      </c>
    </row>
    <row r="146" spans="1:33" x14ac:dyDescent="0.35">
      <c r="A146">
        <v>267</v>
      </c>
      <c r="B146" t="s">
        <v>232</v>
      </c>
      <c r="C146" t="s">
        <v>234</v>
      </c>
      <c r="D146" t="s">
        <v>235</v>
      </c>
      <c r="E146" t="s">
        <v>233</v>
      </c>
      <c r="F146" t="s">
        <v>649</v>
      </c>
      <c r="G146" t="s">
        <v>87</v>
      </c>
      <c r="I146" t="s">
        <v>88</v>
      </c>
      <c r="J146">
        <v>16</v>
      </c>
      <c r="K146" s="5"/>
      <c r="L146" s="5"/>
      <c r="N146" s="5"/>
      <c r="Q146" t="b">
        <v>0</v>
      </c>
      <c r="R146" s="5"/>
      <c r="S146" t="s">
        <v>1</v>
      </c>
      <c r="T146" t="b">
        <v>1</v>
      </c>
      <c r="U146">
        <v>0</v>
      </c>
      <c r="W146">
        <v>0</v>
      </c>
      <c r="X146">
        <v>0</v>
      </c>
      <c r="AA146" s="5">
        <v>45155.483704317128</v>
      </c>
      <c r="AC146" s="5"/>
      <c r="AD146" t="b">
        <v>0</v>
      </c>
      <c r="AE146" t="s">
        <v>730</v>
      </c>
      <c r="AF146" t="s">
        <v>731</v>
      </c>
      <c r="AG146" t="s">
        <v>732</v>
      </c>
    </row>
    <row r="147" spans="1:33" x14ac:dyDescent="0.35">
      <c r="A147">
        <v>268</v>
      </c>
      <c r="B147" t="s">
        <v>190</v>
      </c>
      <c r="C147" t="s">
        <v>192</v>
      </c>
      <c r="D147" t="s">
        <v>193</v>
      </c>
      <c r="E147" t="s">
        <v>191</v>
      </c>
      <c r="F147" t="s">
        <v>648</v>
      </c>
      <c r="G147" t="s">
        <v>89</v>
      </c>
      <c r="I147" t="s">
        <v>95</v>
      </c>
      <c r="J147">
        <v>8</v>
      </c>
      <c r="K147" s="5"/>
      <c r="L147" s="5"/>
      <c r="N147" s="5"/>
      <c r="Q147" t="b">
        <v>0</v>
      </c>
      <c r="R147" s="5"/>
      <c r="S147" t="s">
        <v>1</v>
      </c>
      <c r="T147" t="b">
        <v>1</v>
      </c>
      <c r="U147">
        <v>0</v>
      </c>
      <c r="W147">
        <v>0</v>
      </c>
      <c r="X147">
        <v>0</v>
      </c>
      <c r="AA147" s="5">
        <v>45365.511110416664</v>
      </c>
      <c r="AC147" s="5"/>
      <c r="AD147" t="b">
        <v>0</v>
      </c>
      <c r="AE147" t="s">
        <v>699</v>
      </c>
      <c r="AF147" t="s">
        <v>700</v>
      </c>
      <c r="AG147" t="s">
        <v>701</v>
      </c>
    </row>
    <row r="148" spans="1:33" x14ac:dyDescent="0.35">
      <c r="A148">
        <v>269</v>
      </c>
      <c r="B148" t="s">
        <v>288</v>
      </c>
      <c r="C148" t="s">
        <v>118</v>
      </c>
      <c r="D148" t="s">
        <v>94</v>
      </c>
      <c r="E148" t="s">
        <v>289</v>
      </c>
      <c r="F148" t="s">
        <v>648</v>
      </c>
      <c r="G148" t="s">
        <v>89</v>
      </c>
      <c r="I148" t="s">
        <v>88</v>
      </c>
      <c r="J148">
        <v>11</v>
      </c>
      <c r="K148" s="5"/>
      <c r="L148" s="5"/>
      <c r="N148" s="5"/>
      <c r="Q148" t="b">
        <v>0</v>
      </c>
      <c r="R148" s="5"/>
      <c r="S148" t="s">
        <v>1</v>
      </c>
      <c r="T148" t="b">
        <v>1</v>
      </c>
      <c r="U148">
        <v>0</v>
      </c>
      <c r="W148">
        <v>0</v>
      </c>
      <c r="X148">
        <v>0</v>
      </c>
      <c r="AA148" s="5">
        <v>45364.52563989583</v>
      </c>
      <c r="AC148" s="5"/>
      <c r="AD148" t="b">
        <v>0</v>
      </c>
      <c r="AE148" t="s">
        <v>711</v>
      </c>
      <c r="AF148" t="s">
        <v>712</v>
      </c>
      <c r="AG148" t="s">
        <v>713</v>
      </c>
    </row>
    <row r="149" spans="1:33" x14ac:dyDescent="0.35">
      <c r="A149">
        <v>270</v>
      </c>
      <c r="B149" t="s">
        <v>400</v>
      </c>
      <c r="C149" t="s">
        <v>800</v>
      </c>
      <c r="D149" t="s">
        <v>801</v>
      </c>
      <c r="E149" t="s">
        <v>401</v>
      </c>
      <c r="K149" s="5"/>
      <c r="L149" s="5"/>
      <c r="N149" s="5"/>
      <c r="Q149" t="b">
        <v>0</v>
      </c>
      <c r="R149" s="5"/>
      <c r="S149" t="s">
        <v>1</v>
      </c>
      <c r="T149" t="b">
        <v>1</v>
      </c>
      <c r="U149">
        <v>0</v>
      </c>
      <c r="W149">
        <v>0</v>
      </c>
      <c r="X149">
        <v>0</v>
      </c>
      <c r="AA149" s="5">
        <v>45365.511110416664</v>
      </c>
      <c r="AC149" s="5"/>
      <c r="AD149" t="b">
        <v>0</v>
      </c>
    </row>
    <row r="150" spans="1:33" x14ac:dyDescent="0.35">
      <c r="A150">
        <v>271</v>
      </c>
      <c r="B150" t="s">
        <v>459</v>
      </c>
      <c r="C150" t="s">
        <v>308</v>
      </c>
      <c r="D150" t="s">
        <v>291</v>
      </c>
      <c r="E150" t="s">
        <v>460</v>
      </c>
      <c r="F150" t="s">
        <v>647</v>
      </c>
      <c r="G150" t="s">
        <v>89</v>
      </c>
      <c r="I150" t="s">
        <v>88</v>
      </c>
      <c r="J150">
        <v>11</v>
      </c>
      <c r="K150" s="5"/>
      <c r="L150" s="5"/>
      <c r="N150" s="5"/>
      <c r="Q150" t="b">
        <v>0</v>
      </c>
      <c r="R150" s="5"/>
      <c r="S150" t="s">
        <v>1</v>
      </c>
      <c r="T150" t="b">
        <v>1</v>
      </c>
      <c r="U150">
        <v>0</v>
      </c>
      <c r="W150">
        <v>0</v>
      </c>
      <c r="X150">
        <v>0</v>
      </c>
      <c r="AA150" s="5">
        <v>45365.511110416664</v>
      </c>
      <c r="AC150" s="5"/>
      <c r="AD150" t="b">
        <v>0</v>
      </c>
      <c r="AE150" t="s">
        <v>711</v>
      </c>
      <c r="AF150" t="s">
        <v>712</v>
      </c>
      <c r="AG150" t="s">
        <v>713</v>
      </c>
    </row>
    <row r="151" spans="1:33" x14ac:dyDescent="0.35">
      <c r="A151">
        <v>272</v>
      </c>
      <c r="B151" t="s">
        <v>475</v>
      </c>
      <c r="C151" t="s">
        <v>473</v>
      </c>
      <c r="D151" t="s">
        <v>442</v>
      </c>
      <c r="E151" t="s">
        <v>476</v>
      </c>
      <c r="F151" t="s">
        <v>648</v>
      </c>
      <c r="G151" t="s">
        <v>87</v>
      </c>
      <c r="I151" t="s">
        <v>88</v>
      </c>
      <c r="J151">
        <v>13</v>
      </c>
      <c r="K151" s="5"/>
      <c r="L151" s="5"/>
      <c r="N151" s="5"/>
      <c r="Q151" t="b">
        <v>0</v>
      </c>
      <c r="R151" s="5"/>
      <c r="S151" t="s">
        <v>1</v>
      </c>
      <c r="T151" t="b">
        <v>1</v>
      </c>
      <c r="U151">
        <v>0</v>
      </c>
      <c r="W151">
        <v>0</v>
      </c>
      <c r="X151">
        <v>0</v>
      </c>
      <c r="AA151" s="5">
        <v>45162.494109340281</v>
      </c>
      <c r="AC151" s="5"/>
      <c r="AD151" t="b">
        <v>0</v>
      </c>
      <c r="AE151" t="s">
        <v>719</v>
      </c>
      <c r="AF151" t="s">
        <v>720</v>
      </c>
      <c r="AG151" t="s">
        <v>721</v>
      </c>
    </row>
    <row r="152" spans="1:33" x14ac:dyDescent="0.35">
      <c r="A152">
        <v>274</v>
      </c>
      <c r="B152" t="s">
        <v>483</v>
      </c>
      <c r="C152" t="s">
        <v>485</v>
      </c>
      <c r="D152" t="s">
        <v>486</v>
      </c>
      <c r="E152" t="s">
        <v>484</v>
      </c>
      <c r="F152" t="s">
        <v>647</v>
      </c>
      <c r="G152" t="s">
        <v>89</v>
      </c>
      <c r="I152" t="s">
        <v>88</v>
      </c>
      <c r="J152">
        <v>10</v>
      </c>
      <c r="K152" s="5"/>
      <c r="L152" s="5"/>
      <c r="N152" s="5"/>
      <c r="Q152" t="b">
        <v>0</v>
      </c>
      <c r="R152" s="5"/>
      <c r="S152" t="s">
        <v>1</v>
      </c>
      <c r="T152" t="b">
        <v>1</v>
      </c>
      <c r="U152">
        <v>0</v>
      </c>
      <c r="W152">
        <v>0</v>
      </c>
      <c r="X152">
        <v>0</v>
      </c>
      <c r="AA152" s="5">
        <v>45365.511110416664</v>
      </c>
      <c r="AC152" s="5"/>
      <c r="AD152" t="b">
        <v>0</v>
      </c>
      <c r="AE152" t="s">
        <v>707</v>
      </c>
      <c r="AF152" t="s">
        <v>708</v>
      </c>
      <c r="AG152" t="s">
        <v>709</v>
      </c>
    </row>
    <row r="153" spans="1:33" x14ac:dyDescent="0.35">
      <c r="A153">
        <v>275</v>
      </c>
      <c r="B153" t="s">
        <v>546</v>
      </c>
      <c r="C153" t="s">
        <v>169</v>
      </c>
      <c r="D153" t="s">
        <v>170</v>
      </c>
      <c r="E153" t="s">
        <v>547</v>
      </c>
      <c r="F153" t="s">
        <v>647</v>
      </c>
      <c r="G153" t="s">
        <v>89</v>
      </c>
      <c r="I153" t="s">
        <v>88</v>
      </c>
      <c r="J153">
        <v>11</v>
      </c>
      <c r="K153" s="5"/>
      <c r="L153" s="5"/>
      <c r="N153" s="5"/>
      <c r="Q153" t="b">
        <v>0</v>
      </c>
      <c r="R153" s="5"/>
      <c r="S153" t="s">
        <v>1</v>
      </c>
      <c r="T153" t="b">
        <v>1</v>
      </c>
      <c r="U153">
        <v>0</v>
      </c>
      <c r="W153">
        <v>0</v>
      </c>
      <c r="X153">
        <v>0</v>
      </c>
      <c r="AA153" s="5">
        <v>45364.52563989583</v>
      </c>
      <c r="AC153" s="5"/>
      <c r="AD153" t="b">
        <v>0</v>
      </c>
      <c r="AE153" t="s">
        <v>711</v>
      </c>
      <c r="AF153" t="s">
        <v>712</v>
      </c>
      <c r="AG153" t="s">
        <v>713</v>
      </c>
    </row>
    <row r="154" spans="1:33" x14ac:dyDescent="0.35">
      <c r="A154">
        <v>276</v>
      </c>
      <c r="B154" t="s">
        <v>523</v>
      </c>
      <c r="C154" t="s">
        <v>525</v>
      </c>
      <c r="D154" t="s">
        <v>526</v>
      </c>
      <c r="E154" t="s">
        <v>524</v>
      </c>
      <c r="F154" t="s">
        <v>647</v>
      </c>
      <c r="G154" t="s">
        <v>89</v>
      </c>
      <c r="I154" t="s">
        <v>88</v>
      </c>
      <c r="J154">
        <v>13</v>
      </c>
      <c r="K154" s="5"/>
      <c r="L154" s="5"/>
      <c r="N154" s="5"/>
      <c r="Q154" t="b">
        <v>0</v>
      </c>
      <c r="R154" s="5"/>
      <c r="S154" t="s">
        <v>1</v>
      </c>
      <c r="T154" t="b">
        <v>1</v>
      </c>
      <c r="U154">
        <v>0</v>
      </c>
      <c r="W154">
        <v>0</v>
      </c>
      <c r="X154">
        <v>0</v>
      </c>
      <c r="AA154" s="5">
        <v>45156.51313900463</v>
      </c>
      <c r="AC154" s="5"/>
      <c r="AD154" t="b">
        <v>0</v>
      </c>
      <c r="AE154" t="s">
        <v>719</v>
      </c>
      <c r="AF154" t="s">
        <v>720</v>
      </c>
      <c r="AG154" t="s">
        <v>721</v>
      </c>
    </row>
    <row r="155" spans="1:33" x14ac:dyDescent="0.35">
      <c r="A155">
        <v>278</v>
      </c>
      <c r="B155" t="s">
        <v>174</v>
      </c>
      <c r="C155" t="s">
        <v>176</v>
      </c>
      <c r="D155" t="s">
        <v>177</v>
      </c>
      <c r="E155" t="s">
        <v>175</v>
      </c>
      <c r="F155" t="s">
        <v>647</v>
      </c>
      <c r="G155" t="s">
        <v>87</v>
      </c>
      <c r="I155" t="s">
        <v>88</v>
      </c>
      <c r="J155">
        <v>13</v>
      </c>
      <c r="K155" s="5"/>
      <c r="L155" s="5"/>
      <c r="N155" s="5"/>
      <c r="Q155" t="b">
        <v>0</v>
      </c>
      <c r="R155" s="5"/>
      <c r="S155" t="s">
        <v>1</v>
      </c>
      <c r="T155" t="b">
        <v>1</v>
      </c>
      <c r="U155">
        <v>0</v>
      </c>
      <c r="W155">
        <v>0</v>
      </c>
      <c r="X155">
        <v>0</v>
      </c>
      <c r="AA155" s="5">
        <v>45163.412941782408</v>
      </c>
      <c r="AC155" s="5"/>
      <c r="AD155" t="b">
        <v>0</v>
      </c>
      <c r="AE155" t="s">
        <v>719</v>
      </c>
      <c r="AF155" t="s">
        <v>720</v>
      </c>
      <c r="AG155" t="s">
        <v>721</v>
      </c>
    </row>
    <row r="156" spans="1:33" x14ac:dyDescent="0.35">
      <c r="A156">
        <v>281</v>
      </c>
      <c r="B156" t="s">
        <v>590</v>
      </c>
      <c r="C156" t="s">
        <v>246</v>
      </c>
      <c r="D156" t="s">
        <v>592</v>
      </c>
      <c r="E156" t="s">
        <v>591</v>
      </c>
      <c r="F156" t="s">
        <v>648</v>
      </c>
      <c r="G156" t="s">
        <v>89</v>
      </c>
      <c r="I156" t="s">
        <v>95</v>
      </c>
      <c r="J156">
        <v>7</v>
      </c>
      <c r="K156" s="5"/>
      <c r="L156" s="5"/>
      <c r="N156" s="5"/>
      <c r="Q156" t="b">
        <v>0</v>
      </c>
      <c r="R156" s="5"/>
      <c r="S156" t="s">
        <v>1</v>
      </c>
      <c r="T156" t="b">
        <v>1</v>
      </c>
      <c r="U156">
        <v>0</v>
      </c>
      <c r="W156">
        <v>0</v>
      </c>
      <c r="X156">
        <v>0</v>
      </c>
      <c r="AA156" s="5">
        <v>45364.52563989583</v>
      </c>
      <c r="AC156" s="5"/>
      <c r="AD156" t="b">
        <v>0</v>
      </c>
      <c r="AE156" t="s">
        <v>695</v>
      </c>
      <c r="AF156" t="s">
        <v>696</v>
      </c>
      <c r="AG156" t="s">
        <v>697</v>
      </c>
    </row>
    <row r="157" spans="1:33" x14ac:dyDescent="0.35">
      <c r="A157">
        <v>283</v>
      </c>
      <c r="B157" t="s">
        <v>186</v>
      </c>
      <c r="C157" t="s">
        <v>188</v>
      </c>
      <c r="D157" t="s">
        <v>189</v>
      </c>
      <c r="E157" t="s">
        <v>187</v>
      </c>
      <c r="F157" t="s">
        <v>648</v>
      </c>
      <c r="G157" t="s">
        <v>89</v>
      </c>
      <c r="I157" t="s">
        <v>95</v>
      </c>
      <c r="J157">
        <v>14</v>
      </c>
      <c r="K157" s="5"/>
      <c r="L157" s="5"/>
      <c r="N157" s="5"/>
      <c r="Q157" t="b">
        <v>0</v>
      </c>
      <c r="R157" s="5"/>
      <c r="S157" t="s">
        <v>1</v>
      </c>
      <c r="T157" t="b">
        <v>1</v>
      </c>
      <c r="U157">
        <v>0</v>
      </c>
      <c r="W157">
        <v>0</v>
      </c>
      <c r="X157">
        <v>0</v>
      </c>
      <c r="AA157" s="5">
        <v>45162.494109340281</v>
      </c>
      <c r="AC157" s="5"/>
      <c r="AD157" t="b">
        <v>0</v>
      </c>
      <c r="AE157" t="s">
        <v>723</v>
      </c>
      <c r="AF157" t="s">
        <v>724</v>
      </c>
      <c r="AG157" t="s">
        <v>725</v>
      </c>
    </row>
    <row r="158" spans="1:33" x14ac:dyDescent="0.35">
      <c r="A158">
        <v>285</v>
      </c>
      <c r="B158" t="s">
        <v>1273</v>
      </c>
      <c r="C158" t="s">
        <v>1212</v>
      </c>
      <c r="D158" t="s">
        <v>1213</v>
      </c>
      <c r="E158" t="s">
        <v>1274</v>
      </c>
      <c r="F158" t="s">
        <v>648</v>
      </c>
      <c r="G158" t="s">
        <v>89</v>
      </c>
      <c r="I158" t="s">
        <v>95</v>
      </c>
      <c r="J158">
        <v>2</v>
      </c>
      <c r="K158" s="5"/>
      <c r="L158" s="5"/>
      <c r="N158" s="5"/>
      <c r="Q158" t="b">
        <v>0</v>
      </c>
      <c r="R158" s="5"/>
      <c r="T158" t="b">
        <v>1</v>
      </c>
      <c r="U158">
        <v>0</v>
      </c>
      <c r="W158">
        <v>0</v>
      </c>
      <c r="X158">
        <v>0</v>
      </c>
      <c r="AA158" s="5">
        <v>45364.52563989583</v>
      </c>
      <c r="AC158" s="5"/>
      <c r="AD158" t="b">
        <v>0</v>
      </c>
      <c r="AE158" t="s">
        <v>675</v>
      </c>
      <c r="AF158" t="s">
        <v>676</v>
      </c>
      <c r="AG158" t="s">
        <v>677</v>
      </c>
    </row>
    <row r="159" spans="1:33" x14ac:dyDescent="0.35">
      <c r="A159">
        <v>286</v>
      </c>
      <c r="B159" t="s">
        <v>1265</v>
      </c>
      <c r="C159" t="s">
        <v>1214</v>
      </c>
      <c r="D159" t="s">
        <v>1215</v>
      </c>
      <c r="E159" t="s">
        <v>1266</v>
      </c>
      <c r="F159" t="s">
        <v>647</v>
      </c>
      <c r="G159" t="s">
        <v>89</v>
      </c>
      <c r="I159" t="s">
        <v>88</v>
      </c>
      <c r="J159">
        <v>10</v>
      </c>
      <c r="K159" s="5"/>
      <c r="L159" s="5">
        <v>45341</v>
      </c>
      <c r="M159" t="s">
        <v>845</v>
      </c>
      <c r="N159" s="5">
        <v>45358</v>
      </c>
      <c r="Q159" t="b">
        <v>0</v>
      </c>
      <c r="R159" s="5"/>
      <c r="T159" t="b">
        <v>1</v>
      </c>
      <c r="U159">
        <v>0</v>
      </c>
      <c r="W159">
        <v>0</v>
      </c>
      <c r="X159">
        <v>0</v>
      </c>
      <c r="AA159" s="5">
        <v>45364.52563989583</v>
      </c>
      <c r="AC159" s="5"/>
      <c r="AD159" t="b">
        <v>0</v>
      </c>
      <c r="AE159" t="s">
        <v>707</v>
      </c>
      <c r="AF159" t="s">
        <v>708</v>
      </c>
      <c r="AG159" t="s">
        <v>709</v>
      </c>
    </row>
    <row r="160" spans="1:33" x14ac:dyDescent="0.35">
      <c r="A160">
        <v>287</v>
      </c>
      <c r="B160" t="s">
        <v>1321</v>
      </c>
      <c r="C160" t="s">
        <v>96</v>
      </c>
      <c r="D160" t="s">
        <v>258</v>
      </c>
      <c r="E160" t="s">
        <v>257</v>
      </c>
      <c r="F160" t="s">
        <v>647</v>
      </c>
      <c r="G160" t="s">
        <v>89</v>
      </c>
      <c r="I160" t="s">
        <v>95</v>
      </c>
      <c r="J160">
        <v>9</v>
      </c>
      <c r="K160" s="5"/>
      <c r="L160" s="5">
        <v>45343</v>
      </c>
      <c r="M160" t="s">
        <v>845</v>
      </c>
      <c r="N160" s="5">
        <v>45358</v>
      </c>
      <c r="Q160" t="b">
        <v>0</v>
      </c>
      <c r="R160" s="5"/>
      <c r="T160" t="b">
        <v>1</v>
      </c>
      <c r="U160">
        <v>0</v>
      </c>
      <c r="W160">
        <v>0</v>
      </c>
      <c r="X160">
        <v>0</v>
      </c>
      <c r="AA160" s="5"/>
      <c r="AC160" s="5"/>
      <c r="AD160" t="b">
        <v>0</v>
      </c>
      <c r="AE160" t="s">
        <v>703</v>
      </c>
      <c r="AF160" t="s">
        <v>704</v>
      </c>
      <c r="AG160" t="s">
        <v>705</v>
      </c>
    </row>
    <row r="161" spans="1:33" x14ac:dyDescent="0.35">
      <c r="A161">
        <v>288</v>
      </c>
      <c r="B161" t="s">
        <v>1299</v>
      </c>
      <c r="C161" t="s">
        <v>1243</v>
      </c>
      <c r="D161" t="s">
        <v>1244</v>
      </c>
      <c r="E161" t="s">
        <v>1300</v>
      </c>
      <c r="F161" t="s">
        <v>648</v>
      </c>
      <c r="G161" t="s">
        <v>87</v>
      </c>
      <c r="I161" t="s">
        <v>95</v>
      </c>
      <c r="J161">
        <v>11</v>
      </c>
      <c r="K161" s="5"/>
      <c r="L161" s="5"/>
      <c r="N161" s="5"/>
      <c r="Q161" t="b">
        <v>0</v>
      </c>
      <c r="R161" s="5"/>
      <c r="T161" t="b">
        <v>1</v>
      </c>
      <c r="U161">
        <v>0</v>
      </c>
      <c r="W161">
        <v>0</v>
      </c>
      <c r="X161">
        <v>0</v>
      </c>
      <c r="AA161" s="5"/>
      <c r="AC161" s="5"/>
      <c r="AD161" t="b">
        <v>0</v>
      </c>
      <c r="AE161" t="s">
        <v>711</v>
      </c>
      <c r="AF161" t="s">
        <v>712</v>
      </c>
      <c r="AG161" t="s">
        <v>713</v>
      </c>
    </row>
    <row r="162" spans="1:33" x14ac:dyDescent="0.35">
      <c r="A162">
        <v>290</v>
      </c>
      <c r="B162" t="s">
        <v>1267</v>
      </c>
      <c r="C162" t="s">
        <v>1225</v>
      </c>
      <c r="D162" t="s">
        <v>137</v>
      </c>
      <c r="E162" t="s">
        <v>1268</v>
      </c>
      <c r="F162" t="s">
        <v>647</v>
      </c>
      <c r="G162" t="s">
        <v>89</v>
      </c>
      <c r="I162" t="s">
        <v>95</v>
      </c>
      <c r="J162">
        <v>8</v>
      </c>
      <c r="K162" s="5"/>
      <c r="L162" s="5"/>
      <c r="N162" s="5"/>
      <c r="Q162" t="b">
        <v>0</v>
      </c>
      <c r="R162" s="5"/>
      <c r="T162" t="b">
        <v>1</v>
      </c>
      <c r="U162">
        <v>0</v>
      </c>
      <c r="W162">
        <v>0</v>
      </c>
      <c r="X162">
        <v>0</v>
      </c>
      <c r="AA162" s="5">
        <v>45365.511110416664</v>
      </c>
      <c r="AC162" s="5"/>
      <c r="AD162" t="b">
        <v>0</v>
      </c>
      <c r="AE162" t="s">
        <v>699</v>
      </c>
      <c r="AF162" t="s">
        <v>700</v>
      </c>
      <c r="AG162" t="s">
        <v>701</v>
      </c>
    </row>
    <row r="163" spans="1:33" x14ac:dyDescent="0.35">
      <c r="A163">
        <v>291</v>
      </c>
      <c r="B163" t="s">
        <v>1293</v>
      </c>
      <c r="C163" t="s">
        <v>1216</v>
      </c>
      <c r="D163" t="s">
        <v>1217</v>
      </c>
      <c r="E163" t="s">
        <v>1294</v>
      </c>
      <c r="F163" t="s">
        <v>647</v>
      </c>
      <c r="G163" t="s">
        <v>87</v>
      </c>
      <c r="I163" t="s">
        <v>88</v>
      </c>
      <c r="J163">
        <v>5</v>
      </c>
      <c r="K163" s="5"/>
      <c r="L163" s="5">
        <v>45350</v>
      </c>
      <c r="M163" t="s">
        <v>845</v>
      </c>
      <c r="N163" s="5">
        <v>45358</v>
      </c>
      <c r="Q163" t="b">
        <v>0</v>
      </c>
      <c r="R163" s="5"/>
      <c r="T163" t="b">
        <v>1</v>
      </c>
      <c r="U163">
        <v>0</v>
      </c>
      <c r="W163">
        <v>0</v>
      </c>
      <c r="X163">
        <v>0</v>
      </c>
      <c r="AA163" s="5"/>
      <c r="AC163" s="5"/>
      <c r="AD163" t="b">
        <v>0</v>
      </c>
      <c r="AE163" t="s">
        <v>687</v>
      </c>
      <c r="AF163" t="s">
        <v>688</v>
      </c>
      <c r="AG163" t="s">
        <v>689</v>
      </c>
    </row>
    <row r="164" spans="1:33" x14ac:dyDescent="0.35">
      <c r="A164">
        <v>292</v>
      </c>
      <c r="B164" t="s">
        <v>1271</v>
      </c>
      <c r="C164" t="s">
        <v>1226</v>
      </c>
      <c r="D164" t="s">
        <v>538</v>
      </c>
      <c r="E164" t="s">
        <v>1272</v>
      </c>
      <c r="F164" t="s">
        <v>647</v>
      </c>
      <c r="G164" t="s">
        <v>87</v>
      </c>
      <c r="I164" t="s">
        <v>95</v>
      </c>
      <c r="J164">
        <v>15</v>
      </c>
      <c r="K164" s="5"/>
      <c r="L164" s="5"/>
      <c r="N164" s="5"/>
      <c r="Q164" t="b">
        <v>0</v>
      </c>
      <c r="R164" s="5"/>
      <c r="T164" t="b">
        <v>1</v>
      </c>
      <c r="U164">
        <v>0</v>
      </c>
      <c r="W164">
        <v>0</v>
      </c>
      <c r="X164">
        <v>0</v>
      </c>
      <c r="AA164" s="5">
        <v>45364.52563989583</v>
      </c>
      <c r="AC164" s="5"/>
      <c r="AD164" t="b">
        <v>0</v>
      </c>
      <c r="AE164" t="s">
        <v>727</v>
      </c>
      <c r="AF164" t="s">
        <v>624</v>
      </c>
      <c r="AG164" t="s">
        <v>728</v>
      </c>
    </row>
    <row r="165" spans="1:33" x14ac:dyDescent="0.35">
      <c r="A165">
        <v>293</v>
      </c>
      <c r="B165" t="s">
        <v>1263</v>
      </c>
      <c r="C165" t="s">
        <v>142</v>
      </c>
      <c r="D165" t="s">
        <v>1218</v>
      </c>
      <c r="E165" t="s">
        <v>1264</v>
      </c>
      <c r="F165" t="s">
        <v>648</v>
      </c>
      <c r="G165" t="s">
        <v>89</v>
      </c>
      <c r="I165" t="s">
        <v>95</v>
      </c>
      <c r="J165">
        <v>3</v>
      </c>
      <c r="K165" s="5"/>
      <c r="L165" s="5"/>
      <c r="N165" s="5"/>
      <c r="Q165" t="b">
        <v>0</v>
      </c>
      <c r="R165" s="5"/>
      <c r="T165" t="b">
        <v>1</v>
      </c>
      <c r="U165">
        <v>0</v>
      </c>
      <c r="W165">
        <v>0</v>
      </c>
      <c r="X165">
        <v>0</v>
      </c>
      <c r="AA165" s="5"/>
      <c r="AC165" s="5"/>
      <c r="AD165" t="b">
        <v>0</v>
      </c>
      <c r="AE165" t="s">
        <v>679</v>
      </c>
      <c r="AF165" t="s">
        <v>680</v>
      </c>
      <c r="AG165" t="s">
        <v>681</v>
      </c>
    </row>
    <row r="166" spans="1:33" x14ac:dyDescent="0.35">
      <c r="A166">
        <v>294</v>
      </c>
      <c r="B166" t="s">
        <v>1279</v>
      </c>
      <c r="C166" t="s">
        <v>1234</v>
      </c>
      <c r="D166" t="s">
        <v>592</v>
      </c>
      <c r="E166" t="s">
        <v>1280</v>
      </c>
      <c r="F166" t="s">
        <v>647</v>
      </c>
      <c r="G166" t="s">
        <v>87</v>
      </c>
      <c r="I166" t="s">
        <v>95</v>
      </c>
      <c r="J166">
        <v>16</v>
      </c>
      <c r="K166" s="5"/>
      <c r="L166" s="5"/>
      <c r="N166" s="5"/>
      <c r="Q166" t="b">
        <v>0</v>
      </c>
      <c r="R166" s="5"/>
      <c r="T166" t="b">
        <v>1</v>
      </c>
      <c r="U166">
        <v>0</v>
      </c>
      <c r="W166">
        <v>0</v>
      </c>
      <c r="X166">
        <v>0</v>
      </c>
      <c r="AA166" s="5"/>
      <c r="AC166" s="5"/>
      <c r="AD166" t="b">
        <v>0</v>
      </c>
      <c r="AE166" t="s">
        <v>730</v>
      </c>
      <c r="AF166" t="s">
        <v>731</v>
      </c>
      <c r="AG166" t="s">
        <v>732</v>
      </c>
    </row>
    <row r="167" spans="1:33" x14ac:dyDescent="0.35">
      <c r="A167">
        <v>295</v>
      </c>
      <c r="B167" t="s">
        <v>1307</v>
      </c>
      <c r="C167" t="s">
        <v>1221</v>
      </c>
      <c r="D167" t="s">
        <v>1222</v>
      </c>
      <c r="E167" t="s">
        <v>1308</v>
      </c>
      <c r="F167" t="s">
        <v>648</v>
      </c>
      <c r="G167" t="s">
        <v>89</v>
      </c>
      <c r="I167" t="s">
        <v>95</v>
      </c>
      <c r="J167">
        <v>15</v>
      </c>
      <c r="K167" s="5"/>
      <c r="L167" s="5">
        <v>45358</v>
      </c>
      <c r="M167" t="s">
        <v>845</v>
      </c>
      <c r="N167" s="5">
        <v>45358</v>
      </c>
      <c r="Q167" t="b">
        <v>0</v>
      </c>
      <c r="R167" s="5"/>
      <c r="T167" t="b">
        <v>1</v>
      </c>
      <c r="U167">
        <v>0</v>
      </c>
      <c r="W167">
        <v>0</v>
      </c>
      <c r="X167">
        <v>0</v>
      </c>
      <c r="AA167" s="5">
        <v>45365.511110416664</v>
      </c>
      <c r="AC167" s="5"/>
      <c r="AD167" t="b">
        <v>0</v>
      </c>
      <c r="AE167" t="s">
        <v>727</v>
      </c>
      <c r="AF167" t="s">
        <v>624</v>
      </c>
      <c r="AG167" t="s">
        <v>728</v>
      </c>
    </row>
    <row r="168" spans="1:33" x14ac:dyDescent="0.35">
      <c r="A168">
        <v>296</v>
      </c>
      <c r="B168" t="s">
        <v>1315</v>
      </c>
      <c r="C168" t="s">
        <v>1219</v>
      </c>
      <c r="D168" t="s">
        <v>1220</v>
      </c>
      <c r="E168" t="s">
        <v>1316</v>
      </c>
      <c r="F168" t="s">
        <v>647</v>
      </c>
      <c r="G168" t="s">
        <v>87</v>
      </c>
      <c r="I168" t="s">
        <v>95</v>
      </c>
      <c r="J168">
        <v>11</v>
      </c>
      <c r="K168" s="5"/>
      <c r="L168" s="5"/>
      <c r="N168" s="5"/>
      <c r="Q168" t="b">
        <v>0</v>
      </c>
      <c r="R168" s="5"/>
      <c r="T168" t="b">
        <v>1</v>
      </c>
      <c r="U168">
        <v>0</v>
      </c>
      <c r="W168">
        <v>0</v>
      </c>
      <c r="X168">
        <v>0</v>
      </c>
      <c r="AA168" s="5">
        <v>45365.511110416664</v>
      </c>
      <c r="AC168" s="5"/>
      <c r="AD168" t="b">
        <v>0</v>
      </c>
      <c r="AE168" t="s">
        <v>711</v>
      </c>
      <c r="AF168" t="s">
        <v>712</v>
      </c>
      <c r="AG168" t="s">
        <v>713</v>
      </c>
    </row>
    <row r="169" spans="1:33" x14ac:dyDescent="0.35">
      <c r="A169">
        <v>297</v>
      </c>
      <c r="B169" t="s">
        <v>1259</v>
      </c>
      <c r="C169" t="s">
        <v>322</v>
      </c>
      <c r="D169" t="s">
        <v>1223</v>
      </c>
      <c r="E169" t="s">
        <v>1260</v>
      </c>
      <c r="F169" t="s">
        <v>648</v>
      </c>
      <c r="G169" t="s">
        <v>89</v>
      </c>
      <c r="I169" t="s">
        <v>88</v>
      </c>
      <c r="J169">
        <v>16</v>
      </c>
      <c r="K169" s="5"/>
      <c r="L169" s="5">
        <v>45351</v>
      </c>
      <c r="M169" t="s">
        <v>845</v>
      </c>
      <c r="N169" s="5">
        <v>45358</v>
      </c>
      <c r="Q169" t="b">
        <v>0</v>
      </c>
      <c r="R169" s="5"/>
      <c r="T169" t="b">
        <v>1</v>
      </c>
      <c r="U169">
        <v>0</v>
      </c>
      <c r="W169">
        <v>0</v>
      </c>
      <c r="X169">
        <v>0</v>
      </c>
      <c r="AA169" s="5"/>
      <c r="AC169" s="5"/>
      <c r="AD169" t="b">
        <v>0</v>
      </c>
      <c r="AE169" t="s">
        <v>730</v>
      </c>
      <c r="AF169" t="s">
        <v>731</v>
      </c>
      <c r="AG169" t="s">
        <v>732</v>
      </c>
    </row>
    <row r="170" spans="1:33" x14ac:dyDescent="0.35">
      <c r="A170">
        <v>298</v>
      </c>
      <c r="B170" t="s">
        <v>1281</v>
      </c>
      <c r="C170" t="s">
        <v>96</v>
      </c>
      <c r="D170" t="s">
        <v>1224</v>
      </c>
      <c r="E170" t="s">
        <v>1282</v>
      </c>
      <c r="F170" t="s">
        <v>648</v>
      </c>
      <c r="G170" t="s">
        <v>89</v>
      </c>
      <c r="I170" t="s">
        <v>95</v>
      </c>
      <c r="J170">
        <v>6</v>
      </c>
      <c r="K170" s="5"/>
      <c r="L170" s="5"/>
      <c r="N170" s="5"/>
      <c r="Q170" t="b">
        <v>0</v>
      </c>
      <c r="R170" s="5"/>
      <c r="T170" t="b">
        <v>1</v>
      </c>
      <c r="U170">
        <v>0</v>
      </c>
      <c r="W170">
        <v>0</v>
      </c>
      <c r="X170">
        <v>0</v>
      </c>
      <c r="AA170" s="5"/>
      <c r="AC170" s="5"/>
      <c r="AD170" t="b">
        <v>0</v>
      </c>
      <c r="AE170" t="s">
        <v>691</v>
      </c>
      <c r="AF170" t="s">
        <v>692</v>
      </c>
      <c r="AG170" t="s">
        <v>693</v>
      </c>
    </row>
    <row r="171" spans="1:33" x14ac:dyDescent="0.35">
      <c r="A171">
        <v>299</v>
      </c>
      <c r="B171" t="s">
        <v>1291</v>
      </c>
      <c r="C171" t="s">
        <v>657</v>
      </c>
      <c r="D171" t="s">
        <v>158</v>
      </c>
      <c r="E171" t="s">
        <v>1292</v>
      </c>
      <c r="F171" t="s">
        <v>648</v>
      </c>
      <c r="G171" t="s">
        <v>89</v>
      </c>
      <c r="I171" t="s">
        <v>95</v>
      </c>
      <c r="J171">
        <v>5</v>
      </c>
      <c r="K171" s="5"/>
      <c r="L171" s="5">
        <v>45358</v>
      </c>
      <c r="M171" t="s">
        <v>845</v>
      </c>
      <c r="N171" s="5">
        <v>45358</v>
      </c>
      <c r="Q171" t="b">
        <v>0</v>
      </c>
      <c r="R171" s="5"/>
      <c r="T171" t="b">
        <v>1</v>
      </c>
      <c r="U171">
        <v>0</v>
      </c>
      <c r="W171">
        <v>0</v>
      </c>
      <c r="X171">
        <v>0</v>
      </c>
      <c r="AA171" s="5"/>
      <c r="AC171" s="5"/>
      <c r="AD171" t="b">
        <v>0</v>
      </c>
      <c r="AE171" t="s">
        <v>687</v>
      </c>
      <c r="AF171" t="s">
        <v>688</v>
      </c>
      <c r="AG171" t="s">
        <v>689</v>
      </c>
    </row>
    <row r="172" spans="1:33" x14ac:dyDescent="0.35">
      <c r="A172">
        <v>300</v>
      </c>
      <c r="B172" t="s">
        <v>475</v>
      </c>
      <c r="C172" t="s">
        <v>1235</v>
      </c>
      <c r="D172" t="s">
        <v>442</v>
      </c>
      <c r="E172" t="s">
        <v>476</v>
      </c>
      <c r="F172" t="s">
        <v>647</v>
      </c>
      <c r="G172" t="s">
        <v>87</v>
      </c>
      <c r="I172" t="s">
        <v>88</v>
      </c>
      <c r="J172">
        <v>13</v>
      </c>
      <c r="K172" s="5"/>
      <c r="L172" s="5"/>
      <c r="N172" s="5"/>
      <c r="Q172" t="b">
        <v>0</v>
      </c>
      <c r="R172" s="5"/>
      <c r="T172" t="b">
        <v>1</v>
      </c>
      <c r="U172">
        <v>0</v>
      </c>
      <c r="W172">
        <v>0</v>
      </c>
      <c r="X172">
        <v>0</v>
      </c>
      <c r="AA172" s="5"/>
      <c r="AC172" s="5"/>
      <c r="AD172" t="b">
        <v>0</v>
      </c>
      <c r="AE172" t="s">
        <v>719</v>
      </c>
      <c r="AF172" t="s">
        <v>720</v>
      </c>
      <c r="AG172" t="s">
        <v>721</v>
      </c>
    </row>
    <row r="173" spans="1:33" x14ac:dyDescent="0.35">
      <c r="A173">
        <v>301</v>
      </c>
      <c r="B173" t="s">
        <v>1305</v>
      </c>
      <c r="C173" t="s">
        <v>1247</v>
      </c>
      <c r="D173" t="s">
        <v>1248</v>
      </c>
      <c r="E173" t="s">
        <v>1306</v>
      </c>
      <c r="F173" t="s">
        <v>647</v>
      </c>
      <c r="G173" t="s">
        <v>87</v>
      </c>
      <c r="I173" t="s">
        <v>88</v>
      </c>
      <c r="J173">
        <v>9</v>
      </c>
      <c r="K173" s="5"/>
      <c r="L173" s="5">
        <v>45355</v>
      </c>
      <c r="M173" t="s">
        <v>845</v>
      </c>
      <c r="N173" s="5">
        <v>45358</v>
      </c>
      <c r="Q173" t="b">
        <v>0</v>
      </c>
      <c r="R173" s="5"/>
      <c r="T173" t="b">
        <v>1</v>
      </c>
      <c r="U173">
        <v>0</v>
      </c>
      <c r="W173">
        <v>0</v>
      </c>
      <c r="X173">
        <v>0</v>
      </c>
      <c r="AA173" s="5">
        <v>45364.52563989583</v>
      </c>
      <c r="AC173" s="5"/>
      <c r="AD173" t="b">
        <v>0</v>
      </c>
      <c r="AE173" t="s">
        <v>703</v>
      </c>
      <c r="AF173" t="s">
        <v>704</v>
      </c>
      <c r="AG173" t="s">
        <v>705</v>
      </c>
    </row>
    <row r="174" spans="1:33" x14ac:dyDescent="0.35">
      <c r="A174">
        <v>302</v>
      </c>
      <c r="B174" t="s">
        <v>1261</v>
      </c>
      <c r="C174" t="s">
        <v>650</v>
      </c>
      <c r="D174" t="s">
        <v>1227</v>
      </c>
      <c r="E174" t="s">
        <v>1262</v>
      </c>
      <c r="F174" t="s">
        <v>647</v>
      </c>
      <c r="G174" t="s">
        <v>89</v>
      </c>
      <c r="I174" t="s">
        <v>88</v>
      </c>
      <c r="J174">
        <v>8</v>
      </c>
      <c r="K174" s="5"/>
      <c r="L174" s="5"/>
      <c r="N174" s="5"/>
      <c r="Q174" t="b">
        <v>0</v>
      </c>
      <c r="R174" s="5"/>
      <c r="T174" t="b">
        <v>1</v>
      </c>
      <c r="U174">
        <v>0</v>
      </c>
      <c r="W174">
        <v>0</v>
      </c>
      <c r="X174">
        <v>0</v>
      </c>
      <c r="AA174" s="5">
        <v>45364.52563989583</v>
      </c>
      <c r="AC174" s="5"/>
      <c r="AD174" t="b">
        <v>0</v>
      </c>
      <c r="AE174" t="s">
        <v>699</v>
      </c>
      <c r="AF174" t="s">
        <v>700</v>
      </c>
      <c r="AG174" t="s">
        <v>701</v>
      </c>
    </row>
    <row r="175" spans="1:33" x14ac:dyDescent="0.35">
      <c r="A175">
        <v>303</v>
      </c>
      <c r="B175" t="s">
        <v>1319</v>
      </c>
      <c r="C175" t="s">
        <v>1240</v>
      </c>
      <c r="D175" t="s">
        <v>461</v>
      </c>
      <c r="E175" t="s">
        <v>1320</v>
      </c>
      <c r="F175" t="s">
        <v>647</v>
      </c>
      <c r="G175" t="s">
        <v>87</v>
      </c>
      <c r="I175" t="s">
        <v>95</v>
      </c>
      <c r="J175">
        <v>13</v>
      </c>
      <c r="K175" s="5"/>
      <c r="L175" s="5"/>
      <c r="N175" s="5"/>
      <c r="Q175" t="b">
        <v>0</v>
      </c>
      <c r="R175" s="5"/>
      <c r="T175" t="b">
        <v>1</v>
      </c>
      <c r="U175">
        <v>0</v>
      </c>
      <c r="W175">
        <v>0</v>
      </c>
      <c r="X175">
        <v>0</v>
      </c>
      <c r="AA175" s="5">
        <v>45365.511110416664</v>
      </c>
      <c r="AC175" s="5"/>
      <c r="AD175" t="b">
        <v>0</v>
      </c>
      <c r="AE175" t="s">
        <v>719</v>
      </c>
      <c r="AF175" t="s">
        <v>720</v>
      </c>
      <c r="AG175" t="s">
        <v>721</v>
      </c>
    </row>
    <row r="176" spans="1:33" x14ac:dyDescent="0.35">
      <c r="A176">
        <v>305</v>
      </c>
      <c r="B176" t="s">
        <v>1309</v>
      </c>
      <c r="C176" t="s">
        <v>1236</v>
      </c>
      <c r="D176" t="s">
        <v>137</v>
      </c>
      <c r="E176" t="s">
        <v>1310</v>
      </c>
      <c r="F176" t="s">
        <v>647</v>
      </c>
      <c r="G176" t="s">
        <v>87</v>
      </c>
      <c r="I176" t="s">
        <v>88</v>
      </c>
      <c r="J176">
        <v>9</v>
      </c>
      <c r="K176" s="5"/>
      <c r="L176" s="5">
        <v>45357</v>
      </c>
      <c r="M176" t="s">
        <v>845</v>
      </c>
      <c r="N176" s="5">
        <v>45358</v>
      </c>
      <c r="Q176" t="b">
        <v>0</v>
      </c>
      <c r="R176" s="5"/>
      <c r="T176" t="b">
        <v>1</v>
      </c>
      <c r="U176">
        <v>0</v>
      </c>
      <c r="W176">
        <v>0</v>
      </c>
      <c r="X176">
        <v>0</v>
      </c>
      <c r="AA176" s="5"/>
      <c r="AC176" s="5"/>
      <c r="AD176" t="b">
        <v>0</v>
      </c>
      <c r="AE176" t="s">
        <v>703</v>
      </c>
      <c r="AF176" t="s">
        <v>704</v>
      </c>
      <c r="AG176" t="s">
        <v>705</v>
      </c>
    </row>
    <row r="177" spans="1:33" x14ac:dyDescent="0.35">
      <c r="A177">
        <v>306</v>
      </c>
      <c r="B177" t="s">
        <v>1287</v>
      </c>
      <c r="C177" t="s">
        <v>451</v>
      </c>
      <c r="D177" t="s">
        <v>1228</v>
      </c>
      <c r="E177" t="s">
        <v>1288</v>
      </c>
      <c r="F177" t="s">
        <v>647</v>
      </c>
      <c r="G177" t="s">
        <v>87</v>
      </c>
      <c r="I177" t="s">
        <v>88</v>
      </c>
      <c r="J177">
        <v>8</v>
      </c>
      <c r="K177" s="5"/>
      <c r="L177" s="5"/>
      <c r="N177" s="5"/>
      <c r="Q177" t="b">
        <v>0</v>
      </c>
      <c r="R177" s="5"/>
      <c r="T177" t="b">
        <v>1</v>
      </c>
      <c r="U177">
        <v>0</v>
      </c>
      <c r="W177">
        <v>0</v>
      </c>
      <c r="X177">
        <v>0</v>
      </c>
      <c r="AA177" s="5">
        <v>45364.52563989583</v>
      </c>
      <c r="AC177" s="5"/>
      <c r="AD177" t="b">
        <v>0</v>
      </c>
      <c r="AE177" t="s">
        <v>699</v>
      </c>
      <c r="AF177" t="s">
        <v>700</v>
      </c>
      <c r="AG177" t="s">
        <v>701</v>
      </c>
    </row>
    <row r="178" spans="1:33" x14ac:dyDescent="0.35">
      <c r="A178">
        <v>307</v>
      </c>
      <c r="B178" t="s">
        <v>1283</v>
      </c>
      <c r="C178" t="s">
        <v>465</v>
      </c>
      <c r="D178" t="s">
        <v>461</v>
      </c>
      <c r="E178" t="s">
        <v>1284</v>
      </c>
      <c r="F178" t="s">
        <v>647</v>
      </c>
      <c r="G178" t="s">
        <v>89</v>
      </c>
      <c r="I178" t="s">
        <v>95</v>
      </c>
      <c r="J178">
        <v>8</v>
      </c>
      <c r="K178" s="5"/>
      <c r="L178" s="5"/>
      <c r="N178" s="5"/>
      <c r="Q178" t="b">
        <v>0</v>
      </c>
      <c r="R178" s="5"/>
      <c r="T178" t="b">
        <v>1</v>
      </c>
      <c r="U178">
        <v>0</v>
      </c>
      <c r="W178">
        <v>0</v>
      </c>
      <c r="X178">
        <v>0</v>
      </c>
      <c r="AA178" s="5">
        <v>45364.52563989583</v>
      </c>
      <c r="AC178" s="5"/>
      <c r="AD178" t="b">
        <v>0</v>
      </c>
      <c r="AE178" t="s">
        <v>699</v>
      </c>
      <c r="AF178" t="s">
        <v>700</v>
      </c>
      <c r="AG178" t="s">
        <v>701</v>
      </c>
    </row>
    <row r="179" spans="1:33" x14ac:dyDescent="0.35">
      <c r="A179">
        <v>308</v>
      </c>
      <c r="B179" t="s">
        <v>1297</v>
      </c>
      <c r="C179" t="s">
        <v>156</v>
      </c>
      <c r="D179" t="s">
        <v>1229</v>
      </c>
      <c r="E179" t="s">
        <v>1298</v>
      </c>
      <c r="F179" t="s">
        <v>648</v>
      </c>
      <c r="G179" t="s">
        <v>87</v>
      </c>
      <c r="I179" t="s">
        <v>88</v>
      </c>
      <c r="J179">
        <v>10</v>
      </c>
      <c r="K179" s="5"/>
      <c r="L179" s="5"/>
      <c r="N179" s="5"/>
      <c r="Q179" t="b">
        <v>0</v>
      </c>
      <c r="R179" s="5"/>
      <c r="T179" t="b">
        <v>1</v>
      </c>
      <c r="U179">
        <v>0</v>
      </c>
      <c r="W179">
        <v>0</v>
      </c>
      <c r="X179">
        <v>0</v>
      </c>
      <c r="AA179" s="5">
        <v>45364.52563989583</v>
      </c>
      <c r="AC179" s="5"/>
      <c r="AD179" t="b">
        <v>0</v>
      </c>
      <c r="AE179" t="s">
        <v>707</v>
      </c>
      <c r="AF179" t="s">
        <v>708</v>
      </c>
      <c r="AG179" t="s">
        <v>709</v>
      </c>
    </row>
    <row r="180" spans="1:33" x14ac:dyDescent="0.35">
      <c r="A180">
        <v>309</v>
      </c>
      <c r="B180" t="s">
        <v>1289</v>
      </c>
      <c r="C180" t="s">
        <v>214</v>
      </c>
      <c r="D180" t="s">
        <v>1230</v>
      </c>
      <c r="E180" t="s">
        <v>1290</v>
      </c>
      <c r="F180" t="s">
        <v>648</v>
      </c>
      <c r="G180" t="s">
        <v>89</v>
      </c>
      <c r="I180" t="s">
        <v>88</v>
      </c>
      <c r="J180">
        <v>13</v>
      </c>
      <c r="K180" s="5"/>
      <c r="L180" s="5"/>
      <c r="N180" s="5"/>
      <c r="Q180" t="b">
        <v>0</v>
      </c>
      <c r="R180" s="5"/>
      <c r="T180" t="b">
        <v>1</v>
      </c>
      <c r="U180">
        <v>0</v>
      </c>
      <c r="W180">
        <v>0</v>
      </c>
      <c r="X180">
        <v>0</v>
      </c>
      <c r="AA180" s="5">
        <v>45365.511110416664</v>
      </c>
      <c r="AC180" s="5"/>
      <c r="AD180" t="b">
        <v>0</v>
      </c>
      <c r="AE180" t="s">
        <v>719</v>
      </c>
      <c r="AF180" t="s">
        <v>720</v>
      </c>
      <c r="AG180" t="s">
        <v>721</v>
      </c>
    </row>
    <row r="181" spans="1:33" x14ac:dyDescent="0.35">
      <c r="A181">
        <v>310</v>
      </c>
      <c r="B181" t="s">
        <v>1275</v>
      </c>
      <c r="C181" t="s">
        <v>589</v>
      </c>
      <c r="D181" t="s">
        <v>1231</v>
      </c>
      <c r="E181" t="s">
        <v>1276</v>
      </c>
      <c r="F181" t="s">
        <v>647</v>
      </c>
      <c r="G181" t="s">
        <v>89</v>
      </c>
      <c r="I181" t="s">
        <v>95</v>
      </c>
      <c r="J181">
        <v>9</v>
      </c>
      <c r="K181" s="5"/>
      <c r="L181" s="5"/>
      <c r="N181" s="5"/>
      <c r="Q181" t="b">
        <v>0</v>
      </c>
      <c r="R181" s="5"/>
      <c r="T181" t="b">
        <v>1</v>
      </c>
      <c r="U181">
        <v>0</v>
      </c>
      <c r="W181">
        <v>0</v>
      </c>
      <c r="X181">
        <v>0</v>
      </c>
      <c r="AA181" s="5">
        <v>45364.52563989583</v>
      </c>
      <c r="AC181" s="5"/>
      <c r="AD181" t="b">
        <v>0</v>
      </c>
      <c r="AE181" t="s">
        <v>703</v>
      </c>
      <c r="AF181" t="s">
        <v>704</v>
      </c>
      <c r="AG181" t="s">
        <v>705</v>
      </c>
    </row>
    <row r="182" spans="1:33" x14ac:dyDescent="0.35">
      <c r="A182">
        <v>311</v>
      </c>
      <c r="B182" t="s">
        <v>1269</v>
      </c>
      <c r="C182" t="s">
        <v>1232</v>
      </c>
      <c r="D182" t="s">
        <v>1233</v>
      </c>
      <c r="E182" t="s">
        <v>1270</v>
      </c>
      <c r="F182" t="s">
        <v>647</v>
      </c>
      <c r="G182" t="s">
        <v>89</v>
      </c>
      <c r="I182" t="s">
        <v>95</v>
      </c>
      <c r="J182">
        <v>15</v>
      </c>
      <c r="K182" s="5"/>
      <c r="L182" s="5">
        <v>45358</v>
      </c>
      <c r="M182" t="s">
        <v>845</v>
      </c>
      <c r="N182" s="5">
        <v>45358</v>
      </c>
      <c r="Q182" t="b">
        <v>0</v>
      </c>
      <c r="R182" s="5"/>
      <c r="T182" t="b">
        <v>1</v>
      </c>
      <c r="U182">
        <v>0</v>
      </c>
      <c r="W182">
        <v>0</v>
      </c>
      <c r="X182">
        <v>0</v>
      </c>
      <c r="AA182" s="5">
        <v>45364.52563989583</v>
      </c>
      <c r="AC182" s="5"/>
      <c r="AD182" t="b">
        <v>0</v>
      </c>
      <c r="AE182" t="s">
        <v>727</v>
      </c>
      <c r="AF182" t="s">
        <v>624</v>
      </c>
      <c r="AG182" t="s">
        <v>728</v>
      </c>
    </row>
    <row r="183" spans="1:33" x14ac:dyDescent="0.35">
      <c r="A183">
        <v>312</v>
      </c>
      <c r="B183" t="s">
        <v>1313</v>
      </c>
      <c r="C183" t="s">
        <v>290</v>
      </c>
      <c r="D183" t="s">
        <v>1237</v>
      </c>
      <c r="E183" t="s">
        <v>1314</v>
      </c>
      <c r="F183" t="s">
        <v>649</v>
      </c>
      <c r="G183" t="s">
        <v>87</v>
      </c>
      <c r="I183" t="s">
        <v>88</v>
      </c>
      <c r="J183">
        <v>13</v>
      </c>
      <c r="K183" s="5"/>
      <c r="L183" s="5"/>
      <c r="N183" s="5"/>
      <c r="Q183" t="b">
        <v>0</v>
      </c>
      <c r="R183" s="5"/>
      <c r="T183" t="b">
        <v>1</v>
      </c>
      <c r="U183">
        <v>0</v>
      </c>
      <c r="W183">
        <v>0</v>
      </c>
      <c r="X183">
        <v>0</v>
      </c>
      <c r="AA183" s="5">
        <v>45365.511110416664</v>
      </c>
      <c r="AC183" s="5"/>
      <c r="AD183" t="b">
        <v>0</v>
      </c>
      <c r="AE183" t="s">
        <v>719</v>
      </c>
      <c r="AF183" t="s">
        <v>720</v>
      </c>
      <c r="AG183" t="s">
        <v>721</v>
      </c>
    </row>
    <row r="184" spans="1:33" x14ac:dyDescent="0.35">
      <c r="A184">
        <v>313</v>
      </c>
      <c r="B184" t="s">
        <v>1257</v>
      </c>
      <c r="C184" t="s">
        <v>1238</v>
      </c>
      <c r="D184" t="s">
        <v>1239</v>
      </c>
      <c r="E184" t="s">
        <v>1258</v>
      </c>
      <c r="F184" t="s">
        <v>649</v>
      </c>
      <c r="G184" t="s">
        <v>87</v>
      </c>
      <c r="I184" t="s">
        <v>95</v>
      </c>
      <c r="J184">
        <v>13</v>
      </c>
      <c r="K184" s="5"/>
      <c r="L184" s="5"/>
      <c r="N184" s="5"/>
      <c r="Q184" t="b">
        <v>0</v>
      </c>
      <c r="R184" s="5"/>
      <c r="T184" t="b">
        <v>1</v>
      </c>
      <c r="U184">
        <v>0</v>
      </c>
      <c r="W184">
        <v>0</v>
      </c>
      <c r="X184">
        <v>0</v>
      </c>
      <c r="AA184" s="5">
        <v>45364.52563989583</v>
      </c>
      <c r="AC184" s="5"/>
      <c r="AD184" t="b">
        <v>0</v>
      </c>
      <c r="AE184" t="s">
        <v>719</v>
      </c>
      <c r="AF184" t="s">
        <v>720</v>
      </c>
      <c r="AG184" t="s">
        <v>721</v>
      </c>
    </row>
    <row r="185" spans="1:33" x14ac:dyDescent="0.35">
      <c r="A185">
        <v>314</v>
      </c>
      <c r="B185" t="s">
        <v>1317</v>
      </c>
      <c r="C185" t="s">
        <v>1241</v>
      </c>
      <c r="D185" t="s">
        <v>1242</v>
      </c>
      <c r="E185" t="s">
        <v>1318</v>
      </c>
      <c r="F185" t="s">
        <v>649</v>
      </c>
      <c r="G185" t="s">
        <v>89</v>
      </c>
      <c r="I185" t="s">
        <v>88</v>
      </c>
      <c r="J185">
        <v>8</v>
      </c>
      <c r="K185" s="5"/>
      <c r="L185" s="5">
        <v>45358</v>
      </c>
      <c r="M185" t="s">
        <v>845</v>
      </c>
      <c r="N185" s="5">
        <v>45358</v>
      </c>
      <c r="Q185" t="b">
        <v>0</v>
      </c>
      <c r="R185" s="5"/>
      <c r="T185" t="b">
        <v>1</v>
      </c>
      <c r="U185">
        <v>0</v>
      </c>
      <c r="W185">
        <v>0</v>
      </c>
      <c r="X185">
        <v>0</v>
      </c>
      <c r="AA185" s="5"/>
      <c r="AC185" s="5"/>
      <c r="AD185" t="b">
        <v>0</v>
      </c>
      <c r="AE185" t="s">
        <v>699</v>
      </c>
      <c r="AF185" t="s">
        <v>700</v>
      </c>
      <c r="AG185" t="s">
        <v>701</v>
      </c>
    </row>
    <row r="186" spans="1:33" x14ac:dyDescent="0.35">
      <c r="A186">
        <v>315</v>
      </c>
      <c r="B186" t="s">
        <v>1311</v>
      </c>
      <c r="C186" t="s">
        <v>1245</v>
      </c>
      <c r="D186" t="s">
        <v>1246</v>
      </c>
      <c r="E186" t="s">
        <v>1312</v>
      </c>
      <c r="F186" t="s">
        <v>649</v>
      </c>
      <c r="G186" t="s">
        <v>87</v>
      </c>
      <c r="I186" t="s">
        <v>88</v>
      </c>
      <c r="J186">
        <v>11</v>
      </c>
      <c r="K186" s="5"/>
      <c r="L186" s="5"/>
      <c r="N186" s="5"/>
      <c r="Q186" t="b">
        <v>0</v>
      </c>
      <c r="R186" s="5"/>
      <c r="T186" t="b">
        <v>1</v>
      </c>
      <c r="U186">
        <v>0</v>
      </c>
      <c r="W186">
        <v>0</v>
      </c>
      <c r="X186">
        <v>0</v>
      </c>
      <c r="AA186" s="5"/>
      <c r="AC186" s="5"/>
      <c r="AD186" t="b">
        <v>0</v>
      </c>
      <c r="AE186" t="s">
        <v>711</v>
      </c>
      <c r="AF186" t="s">
        <v>712</v>
      </c>
      <c r="AG186" t="s">
        <v>713</v>
      </c>
    </row>
    <row r="187" spans="1:33" x14ac:dyDescent="0.35">
      <c r="A187">
        <v>316</v>
      </c>
      <c r="B187" t="s">
        <v>1295</v>
      </c>
      <c r="C187" t="s">
        <v>1249</v>
      </c>
      <c r="D187" t="s">
        <v>1250</v>
      </c>
      <c r="E187" t="s">
        <v>1296</v>
      </c>
      <c r="F187" t="s">
        <v>649</v>
      </c>
      <c r="G187" t="s">
        <v>89</v>
      </c>
      <c r="I187" t="s">
        <v>95</v>
      </c>
      <c r="J187">
        <v>9</v>
      </c>
      <c r="K187" s="5"/>
      <c r="L187" s="5"/>
      <c r="N187" s="5"/>
      <c r="Q187" t="b">
        <v>0</v>
      </c>
      <c r="R187" s="5"/>
      <c r="T187" t="b">
        <v>1</v>
      </c>
      <c r="U187">
        <v>0</v>
      </c>
      <c r="W187">
        <v>0</v>
      </c>
      <c r="X187">
        <v>0</v>
      </c>
      <c r="AA187" s="5"/>
      <c r="AC187" s="5"/>
      <c r="AD187" t="b">
        <v>0</v>
      </c>
      <c r="AE187" t="s">
        <v>703</v>
      </c>
      <c r="AF187" t="s">
        <v>704</v>
      </c>
      <c r="AG187" t="s">
        <v>705</v>
      </c>
    </row>
    <row r="188" spans="1:33" x14ac:dyDescent="0.35">
      <c r="A188">
        <v>317</v>
      </c>
      <c r="B188" t="s">
        <v>1303</v>
      </c>
      <c r="C188" t="s">
        <v>650</v>
      </c>
      <c r="D188" t="s">
        <v>1251</v>
      </c>
      <c r="E188" t="s">
        <v>1304</v>
      </c>
      <c r="F188" t="s">
        <v>649</v>
      </c>
      <c r="G188" t="s">
        <v>89</v>
      </c>
      <c r="I188" t="s">
        <v>88</v>
      </c>
      <c r="J188">
        <v>6</v>
      </c>
      <c r="K188" s="5"/>
      <c r="L188" s="5"/>
      <c r="N188" s="5"/>
      <c r="Q188" t="b">
        <v>0</v>
      </c>
      <c r="R188" s="5"/>
      <c r="T188" t="b">
        <v>1</v>
      </c>
      <c r="U188">
        <v>0</v>
      </c>
      <c r="W188">
        <v>0</v>
      </c>
      <c r="X188">
        <v>0</v>
      </c>
      <c r="AA188" s="5">
        <v>45365.511110416664</v>
      </c>
      <c r="AC188" s="5"/>
      <c r="AD188" t="b">
        <v>0</v>
      </c>
      <c r="AE188" t="s">
        <v>691</v>
      </c>
      <c r="AF188" t="s">
        <v>692</v>
      </c>
      <c r="AG188" t="s">
        <v>693</v>
      </c>
    </row>
    <row r="189" spans="1:33" x14ac:dyDescent="0.35">
      <c r="A189">
        <v>318</v>
      </c>
      <c r="C189" t="s">
        <v>115</v>
      </c>
      <c r="D189" t="s">
        <v>1252</v>
      </c>
      <c r="F189" t="s">
        <v>649</v>
      </c>
      <c r="G189" t="s">
        <v>89</v>
      </c>
      <c r="J189">
        <v>0</v>
      </c>
      <c r="K189" s="5"/>
      <c r="L189" s="5"/>
      <c r="N189" s="5"/>
      <c r="Q189" t="b">
        <v>0</v>
      </c>
      <c r="R189" s="5"/>
      <c r="T189" t="b">
        <v>1</v>
      </c>
      <c r="U189">
        <v>0</v>
      </c>
      <c r="W189">
        <v>0</v>
      </c>
      <c r="X189">
        <v>0</v>
      </c>
      <c r="AA189" s="5">
        <v>45365.511110416664</v>
      </c>
      <c r="AC189" s="5"/>
      <c r="AD189" t="b">
        <v>0</v>
      </c>
    </row>
    <row r="190" spans="1:33" x14ac:dyDescent="0.35">
      <c r="A190">
        <v>319</v>
      </c>
      <c r="C190" t="s">
        <v>1253</v>
      </c>
      <c r="D190" t="s">
        <v>1254</v>
      </c>
      <c r="F190" t="s">
        <v>649</v>
      </c>
      <c r="G190" t="s">
        <v>89</v>
      </c>
      <c r="J190">
        <v>0</v>
      </c>
      <c r="K190" s="5"/>
      <c r="L190" s="5"/>
      <c r="N190" s="5"/>
      <c r="Q190" t="b">
        <v>0</v>
      </c>
      <c r="R190" s="5"/>
      <c r="T190" t="b">
        <v>1</v>
      </c>
      <c r="U190">
        <v>0</v>
      </c>
      <c r="W190">
        <v>0</v>
      </c>
      <c r="X190">
        <v>0</v>
      </c>
      <c r="AA190" s="5">
        <v>45365.511110416664</v>
      </c>
      <c r="AC190" s="5"/>
      <c r="AD190" t="b">
        <v>0</v>
      </c>
    </row>
    <row r="191" spans="1:33" x14ac:dyDescent="0.35">
      <c r="A191">
        <v>320</v>
      </c>
      <c r="C191" t="s">
        <v>1255</v>
      </c>
      <c r="D191" t="s">
        <v>1256</v>
      </c>
      <c r="F191" t="s">
        <v>649</v>
      </c>
      <c r="G191" t="s">
        <v>89</v>
      </c>
      <c r="J191">
        <v>0</v>
      </c>
      <c r="K191" s="5"/>
      <c r="L191" s="5"/>
      <c r="N191" s="5"/>
      <c r="Q191" t="b">
        <v>0</v>
      </c>
      <c r="R191" s="5"/>
      <c r="T191" t="b">
        <v>1</v>
      </c>
      <c r="U191">
        <v>0</v>
      </c>
      <c r="W191">
        <v>0</v>
      </c>
      <c r="X191">
        <v>0</v>
      </c>
      <c r="AA191" s="5">
        <v>45365.511110416664</v>
      </c>
      <c r="AC191" s="5"/>
      <c r="AD191" t="b">
        <v>0</v>
      </c>
    </row>
  </sheetData>
  <phoneticPr fontId="8"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48B2E-EA7B-4321-AC70-AF31FA6EDBDB}">
  <sheetPr codeName="Sheet1">
    <tabColor theme="9" tint="0.59999389629810485"/>
    <pageSetUpPr fitToPage="1"/>
  </sheetPr>
  <dimension ref="A1:AU255"/>
  <sheetViews>
    <sheetView topLeftCell="R6" workbookViewId="0"/>
  </sheetViews>
  <sheetFormatPr defaultColWidth="9.1796875" defaultRowHeight="14.5" outlineLevelRow="1" outlineLevelCol="1" x14ac:dyDescent="0.35"/>
  <cols>
    <col min="1" max="2" width="9.1796875" style="6" hidden="1" customWidth="1" outlineLevel="1"/>
    <col min="3" max="8" width="9.1796875" hidden="1" customWidth="1" outlineLevel="1"/>
    <col min="9" max="12" width="9.1796875" style="6" hidden="1" customWidth="1" outlineLevel="1"/>
    <col min="13" max="13" width="10.81640625" style="6" hidden="1" customWidth="1" outlineLevel="1"/>
    <col min="14" max="14" width="18.26953125" style="6" hidden="1" customWidth="1" outlineLevel="1"/>
    <col min="15" max="15" width="15.54296875" style="6" hidden="1" customWidth="1" outlineLevel="1"/>
    <col min="16" max="17" width="9.1796875" style="6" hidden="1" customWidth="1" outlineLevel="1"/>
    <col min="18" max="18" width="6.7265625" style="7" bestFit="1" customWidth="1" collapsed="1"/>
    <col min="19" max="19" width="9.1796875" style="7" hidden="1" customWidth="1" outlineLevel="1"/>
    <col min="20" max="20" width="22.54296875" style="6" customWidth="1" collapsed="1"/>
    <col min="21" max="21" width="8.81640625" style="25" bestFit="1" customWidth="1"/>
    <col min="22" max="22" width="10.1796875" style="25" bestFit="1" customWidth="1"/>
    <col min="23" max="23" width="9.26953125" style="25" bestFit="1" customWidth="1"/>
    <col min="24" max="24" width="9.26953125" style="26" bestFit="1" customWidth="1"/>
    <col min="25" max="26" width="4.26953125" style="7" bestFit="1" customWidth="1"/>
    <col min="27" max="27" width="3.7265625" style="7" customWidth="1"/>
    <col min="28" max="28" width="9.1796875" style="6" hidden="1" customWidth="1" outlineLevel="1"/>
    <col min="29" max="29" width="9.26953125" style="74" hidden="1" customWidth="1" outlineLevel="1"/>
    <col min="30" max="31" width="9.1796875" style="6" hidden="1" customWidth="1" outlineLevel="1"/>
    <col min="32" max="32" width="8.7265625" style="7" hidden="1" customWidth="1" outlineLevel="1"/>
    <col min="33" max="33" width="9.1796875" style="6" hidden="1" customWidth="1" outlineLevel="1"/>
    <col min="34" max="34" width="9.81640625" style="25" bestFit="1" customWidth="1" collapsed="1"/>
    <col min="35" max="35" width="11.1796875" style="7" hidden="1" customWidth="1" outlineLevel="1"/>
    <col min="36" max="37" width="9.1796875" style="7" hidden="1" customWidth="1" outlineLevel="1"/>
    <col min="38" max="46" width="7.54296875" style="7" hidden="1" customWidth="1" outlineLevel="1"/>
    <col min="47" max="47" width="9.1796875" style="6" collapsed="1"/>
    <col min="48" max="16384" width="9.1796875" style="6"/>
  </cols>
  <sheetData>
    <row r="1" spans="1:46" hidden="1" outlineLevel="1" x14ac:dyDescent="0.35">
      <c r="C1" s="6"/>
      <c r="D1" s="6"/>
      <c r="E1" s="6"/>
      <c r="F1" s="6"/>
      <c r="G1" s="6"/>
      <c r="H1" s="6"/>
      <c r="AL1" s="7" t="str" cm="1">
        <f t="array" ref="AL1:AT1">+TRANSPOSE(_xlfn.ANCHORARRAY(Scratchpad!$H$2))</f>
        <v>CAR</v>
      </c>
      <c r="AM1" s="7" t="str">
        <v>SYD</v>
      </c>
      <c r="AN1" s="7" t="str">
        <v>ESS</v>
      </c>
      <c r="AO1" s="7" t="str">
        <v>GWS</v>
      </c>
      <c r="AP1" s="7" t="str">
        <v>GEE</v>
      </c>
      <c r="AQ1" s="7" t="str">
        <v>GCS</v>
      </c>
      <c r="AR1" s="7" t="str">
        <v>MEL</v>
      </c>
      <c r="AS1" s="7" t="str">
        <v>PAP</v>
      </c>
      <c r="AT1" s="7" t="str">
        <v>FRE</v>
      </c>
    </row>
    <row r="2" spans="1:46" hidden="1" outlineLevel="1" x14ac:dyDescent="0.35">
      <c r="B2" s="6">
        <f>_xlfn.CEILING.MATH(4%*COUNT(zTippingResults[TipperID]))</f>
        <v>8</v>
      </c>
      <c r="C2" s="6"/>
      <c r="D2" s="6"/>
      <c r="E2" s="6"/>
      <c r="F2" s="6"/>
      <c r="G2" s="6"/>
      <c r="H2" s="6"/>
      <c r="AL2" s="7" cm="1">
        <f t="array" ref="AL2:AT2">TRANSPOSE(_xlfn.ANCHORARRAY(Scratchpad!$B$2))</f>
        <v>2552</v>
      </c>
      <c r="AM2" s="7">
        <v>2553</v>
      </c>
      <c r="AN2" s="7">
        <v>2554</v>
      </c>
      <c r="AO2" s="7">
        <v>2555</v>
      </c>
      <c r="AP2" s="7">
        <v>2556</v>
      </c>
      <c r="AQ2" s="7">
        <v>2557</v>
      </c>
      <c r="AR2" s="7">
        <v>2558</v>
      </c>
      <c r="AS2" s="7">
        <v>2559</v>
      </c>
      <c r="AT2" s="7">
        <v>2560</v>
      </c>
    </row>
    <row r="3" spans="1:46" hidden="1" outlineLevel="1" x14ac:dyDescent="0.35">
      <c r="C3" s="6"/>
      <c r="D3" s="6"/>
      <c r="E3" s="6"/>
      <c r="F3" s="6"/>
      <c r="G3" s="6"/>
      <c r="H3" s="6"/>
    </row>
    <row r="4" spans="1:46" s="23" customFormat="1" ht="58" hidden="1" outlineLevel="1" x14ac:dyDescent="0.35">
      <c r="B4" s="107" t="s">
        <v>0</v>
      </c>
      <c r="C4" s="76"/>
      <c r="D4" s="76"/>
      <c r="E4" s="76"/>
      <c r="F4" s="76"/>
      <c r="G4" s="76"/>
      <c r="H4" s="76"/>
      <c r="I4" s="76" t="s">
        <v>1</v>
      </c>
      <c r="J4" s="76"/>
      <c r="K4" s="76"/>
      <c r="L4" s="76"/>
      <c r="M4" s="76"/>
      <c r="N4" s="76"/>
      <c r="O4" s="76"/>
      <c r="P4" s="76"/>
      <c r="Q4" s="76"/>
      <c r="R4" s="76" t="s">
        <v>2</v>
      </c>
      <c r="S4" s="76"/>
      <c r="T4" s="108" t="s">
        <v>3</v>
      </c>
      <c r="U4" s="76" t="s">
        <v>4</v>
      </c>
      <c r="V4" s="97" t="s">
        <v>5</v>
      </c>
      <c r="W4" s="97" t="s">
        <v>6</v>
      </c>
      <c r="X4" s="97" t="s">
        <v>7</v>
      </c>
      <c r="Y4" s="97" t="s">
        <v>8</v>
      </c>
      <c r="Z4" s="97" t="s">
        <v>9</v>
      </c>
      <c r="AA4" s="97"/>
      <c r="AB4" s="76" t="s">
        <v>11</v>
      </c>
      <c r="AC4" s="109" t="s">
        <v>12</v>
      </c>
      <c r="AD4" s="76" t="s">
        <v>13</v>
      </c>
      <c r="AE4" s="76" t="s">
        <v>14</v>
      </c>
      <c r="AF4" s="76" t="s">
        <v>15</v>
      </c>
      <c r="AG4" s="76" t="s">
        <v>16</v>
      </c>
      <c r="AH4" s="110" t="s">
        <v>17</v>
      </c>
      <c r="AI4" s="24"/>
      <c r="AJ4" s="24"/>
      <c r="AK4" s="24"/>
      <c r="AL4" s="24"/>
      <c r="AM4" s="24"/>
      <c r="AN4" s="24"/>
      <c r="AO4" s="24"/>
      <c r="AP4" s="24"/>
      <c r="AQ4" s="24"/>
      <c r="AR4" s="24"/>
      <c r="AS4" s="24"/>
      <c r="AT4" s="24"/>
    </row>
    <row r="5" spans="1:46" hidden="1" outlineLevel="1" x14ac:dyDescent="0.35">
      <c r="B5" s="16"/>
      <c r="C5" s="16"/>
      <c r="D5" s="16"/>
      <c r="E5" s="16"/>
      <c r="F5" s="16"/>
      <c r="G5" s="16"/>
      <c r="H5" s="16"/>
      <c r="I5" s="16"/>
      <c r="J5" s="16"/>
      <c r="K5" s="16"/>
      <c r="L5" s="16"/>
      <c r="M5" s="16"/>
      <c r="N5" s="16"/>
      <c r="O5" s="16"/>
      <c r="P5" s="16"/>
      <c r="Q5" s="16"/>
      <c r="R5" s="16"/>
      <c r="S5" s="16"/>
      <c r="T5" s="17"/>
      <c r="U5" s="16"/>
      <c r="V5" s="18"/>
      <c r="W5" s="18"/>
      <c r="X5" s="18"/>
      <c r="Y5" s="18"/>
      <c r="Z5" s="18"/>
      <c r="AA5" s="18"/>
      <c r="AB5" s="16"/>
      <c r="AC5" s="75"/>
      <c r="AD5" s="16"/>
      <c r="AE5" s="16"/>
      <c r="AF5" s="16"/>
      <c r="AG5" s="16"/>
      <c r="AH5" s="75"/>
    </row>
    <row r="6" spans="1:46" ht="19.5" collapsed="1" x14ac:dyDescent="0.45">
      <c r="B6" s="188" t="str">
        <f ca="1">"HAT Footy Tipping " &amp; YEAR(NOW()) &amp; " - Round " &amp; ThisRoundNum &amp; " Group Results"</f>
        <v>HAT Footy Tipping 2024 - Round 1 Group Results</v>
      </c>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row>
    <row r="7" spans="1:46" ht="30" x14ac:dyDescent="0.45">
      <c r="B7" s="105" t="s">
        <v>45</v>
      </c>
      <c r="C7" s="105">
        <f>INDEX(Groups[GroupID],MATCH($E$7,Groups[GroupName],0))</f>
        <v>8</v>
      </c>
      <c r="D7" s="105">
        <v>20</v>
      </c>
      <c r="E7" s="145" t="str" cm="1">
        <f t="array" ref="E7">INDEX(Groups!$B$2:$B$38,GroupResults!$D$7)</f>
        <v>Side By Side</v>
      </c>
      <c r="F7" s="105"/>
      <c r="G7" s="105"/>
      <c r="H7" s="105"/>
      <c r="I7" s="105"/>
      <c r="J7" s="105"/>
      <c r="K7" s="105"/>
      <c r="L7" s="105"/>
      <c r="M7" s="105"/>
      <c r="N7" s="105"/>
      <c r="O7" s="105"/>
      <c r="P7" s="105"/>
      <c r="Q7" s="105"/>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row>
    <row r="8" spans="1:46" ht="19.5" x14ac:dyDescent="0.45">
      <c r="B8" s="105" t="s">
        <v>46</v>
      </c>
      <c r="C8" s="105">
        <f>MATCH(GroupID,zTippingResultsByGroup[GroupID],0)</f>
        <v>126</v>
      </c>
      <c r="D8" s="105"/>
      <c r="E8" s="105"/>
      <c r="F8" s="105"/>
      <c r="H8" s="105"/>
      <c r="I8" s="105"/>
      <c r="J8" s="105"/>
      <c r="K8" s="105">
        <f>MATCH(K$13,zTippingResultsByGroup[#Headers],0)</f>
        <v>3</v>
      </c>
      <c r="L8" s="105"/>
      <c r="M8" s="105"/>
      <c r="N8" s="105"/>
      <c r="O8" s="105"/>
      <c r="P8" s="105"/>
      <c r="Q8" s="105"/>
      <c r="R8" s="96"/>
      <c r="S8" s="96"/>
      <c r="T8" s="189"/>
      <c r="U8" s="189"/>
      <c r="V8" s="189"/>
      <c r="W8" s="96"/>
      <c r="X8" s="96"/>
      <c r="Y8" s="96"/>
      <c r="Z8" s="96"/>
      <c r="AA8" s="96"/>
      <c r="AB8" s="96"/>
      <c r="AC8" s="96"/>
      <c r="AD8" s="96"/>
      <c r="AE8" s="96"/>
      <c r="AF8" s="96"/>
      <c r="AG8" s="96"/>
      <c r="AH8" s="96"/>
      <c r="AI8" s="96"/>
      <c r="AJ8" s="96"/>
      <c r="AK8" s="96"/>
      <c r="AL8" s="96"/>
      <c r="AM8" s="96"/>
      <c r="AN8" s="96"/>
      <c r="AO8" s="96"/>
      <c r="AP8" s="96"/>
      <c r="AQ8" s="96"/>
      <c r="AR8" s="96"/>
      <c r="AS8" s="96"/>
      <c r="AT8" s="96"/>
    </row>
    <row r="9" spans="1:46" ht="19.5" x14ac:dyDescent="0.45">
      <c r="B9" s="105"/>
      <c r="C9" s="105"/>
      <c r="D9" s="105"/>
      <c r="E9" s="105"/>
      <c r="F9" s="105"/>
      <c r="H9" s="105"/>
      <c r="I9" s="105"/>
      <c r="J9" s="105"/>
      <c r="K9" s="105"/>
      <c r="L9" s="105"/>
      <c r="M9" s="105"/>
      <c r="N9" s="105"/>
      <c r="O9" s="105"/>
      <c r="P9" s="105"/>
      <c r="Q9" s="105"/>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row>
    <row r="10" spans="1:46" s="62" customFormat="1" ht="58" hidden="1" outlineLevel="1" x14ac:dyDescent="0.35">
      <c r="B10" s="105"/>
      <c r="C10" s="105"/>
      <c r="D10" s="105" t="s">
        <v>48</v>
      </c>
      <c r="E10" s="105"/>
      <c r="F10" s="105"/>
      <c r="H10" s="105"/>
      <c r="I10" s="105"/>
      <c r="J10" s="105"/>
      <c r="K10" s="105" t="s">
        <v>45</v>
      </c>
      <c r="L10" s="105"/>
      <c r="M10" s="105"/>
      <c r="N10" s="105" t="s">
        <v>49</v>
      </c>
      <c r="O10" s="105" t="s">
        <v>4</v>
      </c>
      <c r="P10" s="105"/>
      <c r="Q10" s="105"/>
      <c r="R10" s="105"/>
      <c r="S10" s="105"/>
      <c r="T10" s="105"/>
      <c r="U10" s="105" t="s">
        <v>50</v>
      </c>
      <c r="V10" s="105" t="s">
        <v>51</v>
      </c>
      <c r="W10" s="105" t="s">
        <v>52</v>
      </c>
      <c r="X10" s="105" t="s">
        <v>53</v>
      </c>
      <c r="Y10" s="105" t="s">
        <v>8</v>
      </c>
      <c r="Z10" s="105" t="s">
        <v>9</v>
      </c>
      <c r="AA10" s="105" t="s">
        <v>7</v>
      </c>
      <c r="AB10" s="105" t="s">
        <v>54</v>
      </c>
      <c r="AC10" s="105"/>
      <c r="AD10" s="105"/>
      <c r="AE10" s="105"/>
      <c r="AF10" s="105"/>
      <c r="AG10" s="105"/>
      <c r="AH10" s="105" t="s">
        <v>55</v>
      </c>
      <c r="AI10" s="105"/>
      <c r="AJ10" s="105"/>
      <c r="AK10" s="105"/>
      <c r="AL10" s="105"/>
      <c r="AM10" s="105"/>
      <c r="AN10" s="105"/>
      <c r="AO10" s="105"/>
      <c r="AP10" s="105"/>
      <c r="AQ10" s="105"/>
      <c r="AR10" s="105"/>
      <c r="AS10" s="105"/>
      <c r="AT10" s="105"/>
    </row>
    <row r="11" spans="1:46" ht="15.5" hidden="1" outlineLevel="1" x14ac:dyDescent="0.35">
      <c r="B11" s="105">
        <f>MATCH(B$13,zTippingResultsByGroup[#Headers],0)</f>
        <v>6</v>
      </c>
      <c r="C11" s="62"/>
      <c r="D11" s="105">
        <f>MATCH(D$10,zTippingResultsByGroup[#Headers],0)</f>
        <v>23</v>
      </c>
      <c r="E11" s="105"/>
      <c r="F11" s="105"/>
      <c r="G11" s="105"/>
      <c r="H11" s="105"/>
      <c r="I11" s="105"/>
      <c r="J11" s="105"/>
      <c r="K11" s="105">
        <f>MATCH(K$10,zTippingResultsByGroup[#Headers],0)</f>
        <v>3</v>
      </c>
      <c r="L11" s="105"/>
      <c r="M11" s="105"/>
      <c r="N11" s="105">
        <f>MATCH(N$10,zTippingResultsByGroup[#Headers],0)</f>
        <v>7</v>
      </c>
      <c r="O11" s="105">
        <f>MATCH(O$10,zTippingResultsByGroup[#Headers],0)</f>
        <v>8</v>
      </c>
      <c r="P11" s="62"/>
      <c r="Q11" s="62"/>
      <c r="T11" s="81"/>
      <c r="U11" s="105">
        <f>MATCH(U$10,zTippingResultsByGroup[#Headers],0)</f>
        <v>27</v>
      </c>
      <c r="V11" s="105">
        <f>MATCH(V$10,zTippingResultsByGroup[#Headers],0)</f>
        <v>10</v>
      </c>
      <c r="W11" s="105">
        <f>MATCH(W$10,zTippingResultsByGroup[#Headers],0)</f>
        <v>11</v>
      </c>
      <c r="X11" s="105">
        <f>MATCH(X$10,zTippingResultsByGroup[#Headers],0)</f>
        <v>12</v>
      </c>
      <c r="Y11" s="105">
        <f>MATCH(Y$10,zTippingResultsByGroup[#Headers],0)</f>
        <v>13</v>
      </c>
      <c r="Z11" s="105">
        <f>MATCH(Z$10,zTippingResultsByGroup[#Headers],0)</f>
        <v>14</v>
      </c>
      <c r="AA11" s="105">
        <f>MATCH(AA$10,zTippingResultsByGroup[#Headers],0)</f>
        <v>16</v>
      </c>
      <c r="AB11" s="105">
        <f>MATCH(AB$10,zTippingResultsByGroup[#Headers],0)</f>
        <v>18</v>
      </c>
      <c r="AF11" s="6"/>
      <c r="AH11" s="105">
        <f>MATCH(AH$10,zTippingResultsByGroup[#Headers],0)</f>
        <v>24</v>
      </c>
    </row>
    <row r="12" spans="1:46" hidden="1" outlineLevel="1" x14ac:dyDescent="0.35">
      <c r="B12" s="105"/>
      <c r="C12" s="106"/>
      <c r="D12" s="106"/>
      <c r="E12" s="106"/>
      <c r="F12" s="106"/>
      <c r="G12" s="106"/>
      <c r="H12" s="106"/>
      <c r="I12" s="105"/>
      <c r="J12" s="105"/>
      <c r="K12" s="105"/>
      <c r="L12" s="105"/>
      <c r="M12" s="105"/>
      <c r="N12" s="105"/>
      <c r="O12" s="105"/>
      <c r="P12" s="105"/>
      <c r="Q12" s="105"/>
      <c r="R12" s="16"/>
      <c r="S12" s="16"/>
      <c r="T12" s="17"/>
      <c r="U12" s="16"/>
      <c r="V12" s="18"/>
      <c r="W12" s="18"/>
      <c r="X12" s="18"/>
      <c r="Y12" s="18"/>
      <c r="Z12" s="18"/>
      <c r="AA12" s="18"/>
      <c r="AB12" s="16"/>
      <c r="AC12" s="75"/>
      <c r="AD12" s="16"/>
      <c r="AE12" s="16"/>
      <c r="AF12" s="16"/>
      <c r="AG12" s="16"/>
      <c r="AH12" s="75"/>
    </row>
    <row r="13" spans="1:46" s="9" customFormat="1" ht="52.5" collapsed="1" x14ac:dyDescent="0.35">
      <c r="B13" s="8" t="s">
        <v>42</v>
      </c>
      <c r="C13" s="8" t="s">
        <v>18</v>
      </c>
      <c r="D13" s="8" t="s">
        <v>48</v>
      </c>
      <c r="E13" s="8" t="s">
        <v>21</v>
      </c>
      <c r="F13" s="8" t="s">
        <v>22</v>
      </c>
      <c r="G13" s="8" t="s">
        <v>23</v>
      </c>
      <c r="H13" s="8" t="s">
        <v>24</v>
      </c>
      <c r="I13" s="8" t="s">
        <v>25</v>
      </c>
      <c r="J13" s="8" t="s">
        <v>56</v>
      </c>
      <c r="K13" s="8" t="s">
        <v>45</v>
      </c>
      <c r="L13" s="8" t="s">
        <v>57</v>
      </c>
      <c r="M13" s="8" t="s">
        <v>850</v>
      </c>
      <c r="N13" s="8" t="s">
        <v>49</v>
      </c>
      <c r="O13" s="8" t="s">
        <v>4</v>
      </c>
      <c r="P13" s="8"/>
      <c r="Q13" s="8"/>
      <c r="R13" s="82" t="s">
        <v>26</v>
      </c>
      <c r="S13" s="88" t="s">
        <v>850</v>
      </c>
      <c r="T13" s="83" t="s">
        <v>27</v>
      </c>
      <c r="U13" s="84" t="s">
        <v>28</v>
      </c>
      <c r="V13" s="84" t="s">
        <v>29</v>
      </c>
      <c r="W13" s="84" t="s">
        <v>30</v>
      </c>
      <c r="X13" s="85" t="s">
        <v>12</v>
      </c>
      <c r="Y13" s="86" t="s">
        <v>8</v>
      </c>
      <c r="Z13" s="86" t="s">
        <v>9</v>
      </c>
      <c r="AA13" s="86" t="s">
        <v>7</v>
      </c>
      <c r="AB13" s="83" t="s">
        <v>32</v>
      </c>
      <c r="AC13" s="87" t="s">
        <v>33</v>
      </c>
      <c r="AD13" s="83" t="s">
        <v>34</v>
      </c>
      <c r="AE13" s="83" t="s">
        <v>35</v>
      </c>
      <c r="AF13" s="88" t="s">
        <v>36</v>
      </c>
      <c r="AG13" s="83" t="s">
        <v>37</v>
      </c>
      <c r="AH13" s="84" t="s">
        <v>38</v>
      </c>
      <c r="AI13" s="88" t="s">
        <v>39</v>
      </c>
      <c r="AJ13" s="88" t="s">
        <v>40</v>
      </c>
      <c r="AK13" s="88" t="s">
        <v>41</v>
      </c>
      <c r="AL13" s="88" t="str" cm="1">
        <f t="array" ref="AL13:AT13">TRANSPOSE(Scratchpad!$A$2:$A$10)</f>
        <v>CAR v RIC</v>
      </c>
      <c r="AM13" s="88" t="str">
        <v>COL v SYD</v>
      </c>
      <c r="AN13" s="88" t="str">
        <v>ESS v HAW</v>
      </c>
      <c r="AO13" s="88" t="str">
        <v>GWS v KAN</v>
      </c>
      <c r="AP13" s="88" t="str">
        <v>GEE v STK</v>
      </c>
      <c r="AQ13" s="88" t="str">
        <v>GCS v ACR</v>
      </c>
      <c r="AR13" s="88" t="str">
        <v>MEL v WBG</v>
      </c>
      <c r="AS13" s="88" t="str">
        <v>PAP v WCE</v>
      </c>
      <c r="AT13" s="89" t="str">
        <v>FRE v BRL</v>
      </c>
    </row>
    <row r="14" spans="1:46" x14ac:dyDescent="0.35">
      <c r="A14" s="6" cm="1">
        <f t="array" ref="A14:A185">_xlfn.SEQUENCE(COUNT(zTippingResultsByGroup[TipperID]))</f>
        <v>1</v>
      </c>
      <c r="B14" s="10" cm="1">
        <f t="array" ref="B14">INDEX(zTippingResultsByGroup[],$J14,B$11)</f>
        <v>45</v>
      </c>
      <c r="C14" s="10" t="b">
        <v>1</v>
      </c>
      <c r="D14" s="10" t="b" cm="1">
        <f t="array" ref="D14">INDEX(zTippingResultsByGroup[],$J14,D$11)&lt;&gt;0</f>
        <v>1</v>
      </c>
      <c r="E14" s="10"/>
      <c r="F14" s="10"/>
      <c r="G14" s="10">
        <v>1</v>
      </c>
      <c r="H14" s="10" t="b">
        <v>1</v>
      </c>
      <c r="I14" s="10">
        <v>1</v>
      </c>
      <c r="J14" s="10">
        <f>FirstRow</f>
        <v>126</v>
      </c>
      <c r="K14" s="10" cm="1">
        <f t="array" ref="K14">INDEX(zTippingResultsByGroup[],$J14,K$11)</f>
        <v>8</v>
      </c>
      <c r="L14" s="10" t="b">
        <f t="shared" ref="L14:L45" si="0">IFERROR($K14=GroupID,FALSE)</f>
        <v>1</v>
      </c>
      <c r="M14" s="10" t="e">
        <f ca="1">_xlfn.XLOOKUP($B14,Results!$A$11:$A$241,Results!$L$11:$L$241,,0)</f>
        <v>#NAME?</v>
      </c>
      <c r="N14" s="10" t="str" cm="1">
        <f t="array" ref="N14">IF($L14,INDEX(zTippingResultsByGroup[],$J14,N$11),"")</f>
        <v xml:space="preserve">Graham </v>
      </c>
      <c r="O14" s="10" t="str" cm="1">
        <f t="array" ref="O14">IF($L14,INDEX(zTippingResultsByGroup[],$J14,O$11),"")</f>
        <v>Gunn</v>
      </c>
      <c r="P14" s="10"/>
      <c r="Q14" s="10"/>
      <c r="R14" s="22">
        <f t="shared" ref="R14:R45" si="1">IF($L14,IF(ISNUMBER(I14),IF(W14&lt;&gt;W13,I14,R13),""),"")</f>
        <v>1</v>
      </c>
      <c r="S14" s="154" t="e" cm="1">
        <f t="array" aca="1" ref="S14:S63" ca="1">IF($L$14:$L$63,$M$14:$M$63,"")</f>
        <v>#NAME?</v>
      </c>
      <c r="T14" s="10" t="str">
        <f>IF($L14,$N14&amp;" "&amp;$O14,"")</f>
        <v>Graham  Gunn</v>
      </c>
      <c r="U14" s="20" cm="1">
        <f t="array" ref="U14">IF($L14,INDEX(zTippingResultsByGroup[],$J14,U$11),"")</f>
        <v>6</v>
      </c>
      <c r="V14" s="20" cm="1">
        <f t="array" ref="V14">IF($L14,INDEX(zTippingResultsByGroup[],$J14,V$11),"")</f>
        <v>6</v>
      </c>
      <c r="W14" s="20" cm="1">
        <f t="array" ref="W14">IF($L14,INDEX(zTippingResultsByGroup[],$J14,W$11),"")</f>
        <v>14</v>
      </c>
      <c r="X14" s="29" cm="1">
        <f t="array" ref="X14">IF($L14,INDEX(zTippingResultsByGroup[],$J14,X$11),"")</f>
        <v>0.61538461538461542</v>
      </c>
      <c r="Y14" s="20" t="str" cm="1">
        <f t="array" ref="Y14">LEFT(IF($L14,INDEX(zTippingResultsByGroup[],$J14,Y$11),""),1)</f>
        <v>M</v>
      </c>
      <c r="Z14" s="20" t="str" cm="1">
        <f t="array" ref="Z14">LEFT(IF($L14,INDEX(zTippingResultsByGroup[],$J14,Z$11),""),1)</f>
        <v>N</v>
      </c>
      <c r="AA14" s="20" t="str" cm="1">
        <f t="array" ref="AA14">LEFT(IF($L14,INDEX(zTippingResultsByGroup[],$J14,AA$11),""),1)</f>
        <v>F</v>
      </c>
      <c r="AB14" s="12" t="b" cm="1">
        <f t="array" ref="AB14">IF($L14,INDEX(zTippingResultsByGroup[],$J14,AB$11),"")</f>
        <v>1</v>
      </c>
      <c r="AC14" s="12" t="e" cm="1">
        <f t="array" aca="1" ref="AC14" ca="1">IF(_xlfn.ANCHORARRAY($AB$14)*(_xlfn.ANCHORARRAY($U$14)=OFFSET(zTippingResultsWinnerThisRound[ThisRoundTippingPoints],0,0,1)),_xlfn.XLOOKUP(_xlfn.ANCHORARRAY($B$14),zTippingResultsThisRound[TipperID],zTippingResultsThisRound[TotalPointsGame1],,0),"")</f>
        <v>#NAME?</v>
      </c>
      <c r="AD14" s="12" t="b" cm="1">
        <f t="array" aca="1" ref="AD14" ca="1">NOT(ISNUMBER(_xlfn.XMATCH(_xlfn.ANCHORARRAY($B$14),zInvalidHotTips[TipperID],0)))</f>
        <v>1</v>
      </c>
      <c r="AE14" s="12" t="b" cm="1">
        <f t="array" aca="1" ref="AE14:AE17" ca="1">IF(VALUE(Options[OptionValue])=zHotTipResetRound[HotTipResetRound],ISNUMBER(_xlfn.ANCHORARRAY($I$14)),ISNUMBER(_xlfn.XMATCH(_xlfn.ANCHORARRAY($B$14),zHotTipSurvivorsPreviousRound[TipperID],0)))</f>
        <v>0</v>
      </c>
      <c r="AF14" s="14" t="e" cm="1">
        <f t="array" aca="1" ref="AF14:AF17" ca="1">IF(IF(_xlfn.ANCHORARRAY(AD14)*_xlfn.ANCHORARRAY(AE14),_xlfn.XLOOKUP(_xlfn.ANCHORARRAY($B$14),RoundTips[TipperID],RoundTips[HotTipTeam.TeamAbbrev],,0),"")=0,"",IF(_xlfn.ANCHORARRAY(AD14)*_xlfn.ANCHORARRAY(AE14),_xlfn.XLOOKUP(_xlfn.ANCHORARRAY($B$14),RoundTips[TipperID],RoundTips[HotTipTeam.TeamAbbrev],,0),""))</f>
        <v>#NAME?</v>
      </c>
      <c r="AG14" s="13" t="b">
        <f t="shared" ref="AG14:AG45" ca="1" si="2">ISNUMBER(_xlfn.XMATCH(AF14,$AL$1:$AT$1,0))</f>
        <v>0</v>
      </c>
      <c r="AH14" s="20" cm="1">
        <f t="array" ref="AH14">IF($L14,INDEX(zTippingResultsByGroup[],$J14,AH$11),"")</f>
        <v>5</v>
      </c>
      <c r="AI14" s="14" t="e" cm="1">
        <f t="array" aca="1" ref="AI14" ca="1">IF(_xlfn.XLOOKUP(_xlfn.ANCHORARRAY(B14),Tippers[TipperID],Tippers[Supports.TeamAbbrev])=0,"",_xlfn.XLOOKUP(_xlfn.ANCHORARRAY(B14),Tippers[TipperID],Tippers[Supports.TeamAbbrev]))</f>
        <v>#NAME?</v>
      </c>
      <c r="AJ14" s="14" t="b">
        <f t="shared" ref="AJ14:AJ45" ca="1" si="3">ISNUMBER(_xlfn.XMATCH(AI14,$AL14:$AT14,0))</f>
        <v>0</v>
      </c>
      <c r="AK14" s="14" t="b">
        <f t="shared" ref="AK14:AK45" ca="1" si="4">ISNUMBER(_xlfn.XMATCH($AI14,$AL$1:$AT$1,0))</f>
        <v>0</v>
      </c>
      <c r="AL14" s="14"/>
      <c r="AM14" s="14"/>
      <c r="AN14" s="14"/>
      <c r="AO14" s="14"/>
      <c r="AP14" s="14"/>
      <c r="AQ14" s="14"/>
      <c r="AR14" s="14"/>
      <c r="AS14" s="14"/>
      <c r="AT14" s="21"/>
    </row>
    <row r="15" spans="1:46" x14ac:dyDescent="0.35">
      <c r="A15" s="6">
        <v>2</v>
      </c>
      <c r="B15" s="10" cm="1">
        <f t="array" ref="B15">INDEX(zTippingResultsByGroup[],$J15,B$11)</f>
        <v>115</v>
      </c>
      <c r="C15" s="10" t="b">
        <v>1</v>
      </c>
      <c r="D15" s="10" t="b" cm="1">
        <f t="array" ref="D15">INDEX(zTippingResultsByGroup[],$J15,D$11)&lt;&gt;0</f>
        <v>0</v>
      </c>
      <c r="E15" s="10"/>
      <c r="F15" s="10"/>
      <c r="G15" s="10">
        <f t="shared" ref="G15:G63" si="5">IF($R14=$R15,MOD(G14,5)+1,1)</f>
        <v>1</v>
      </c>
      <c r="H15" s="10" t="b">
        <f>IF($L15,IF(OR(R14&lt;&gt;R15,G15&gt;5,G15&lt;G14),NOT(H14),H14),FALSE)</f>
        <v>0</v>
      </c>
      <c r="I15" s="10">
        <v>2</v>
      </c>
      <c r="J15" s="10">
        <f>+J14+1</f>
        <v>127</v>
      </c>
      <c r="K15" s="10" cm="1">
        <f t="array" ref="K15">INDEX(zTippingResultsByGroup[],$J15,K$11)</f>
        <v>8</v>
      </c>
      <c r="L15" s="10" t="b">
        <f t="shared" si="0"/>
        <v>1</v>
      </c>
      <c r="M15" s="10" t="e">
        <f ca="1">_xlfn.XLOOKUP($B15,Results!$A$11:$A$241,Results!$L$11:$L$241,,0)</f>
        <v>#NAME?</v>
      </c>
      <c r="N15" s="10" t="str" cm="1">
        <f t="array" ref="N15">IF($L15,INDEX(zTippingResultsByGroup[],$J15,N$11),"")</f>
        <v xml:space="preserve">Kristen </v>
      </c>
      <c r="O15" s="10" t="str" cm="1">
        <f t="array" ref="O15">IF($L15,INDEX(zTippingResultsByGroup[],$J15,O$11),"")</f>
        <v xml:space="preserve">Bartley </v>
      </c>
      <c r="P15" s="10"/>
      <c r="Q15" s="10"/>
      <c r="R15" s="22">
        <f t="shared" si="1"/>
        <v>2</v>
      </c>
      <c r="S15" s="15" t="e">
        <f ca="1"/>
        <v>#NAME?</v>
      </c>
      <c r="T15" s="10" t="str">
        <f t="shared" ref="T15:T78" si="6">IF($L15,$N15&amp;" "&amp;$O15,"")</f>
        <v xml:space="preserve">Kristen  Bartley </v>
      </c>
      <c r="U15" s="20" cm="1">
        <f t="array" ref="U15">IF($L15,INDEX(zTippingResultsByGroup[],$J15,U$11),"")</f>
        <v>8</v>
      </c>
      <c r="V15" s="20" cm="1">
        <f t="array" ref="V15">IF($L15,INDEX(zTippingResultsByGroup[],$J15,V$11),"")</f>
        <v>0</v>
      </c>
      <c r="W15" s="20" cm="1">
        <f t="array" ref="W15">IF($L15,INDEX(zTippingResultsByGroup[],$J15,W$11),"")</f>
        <v>10</v>
      </c>
      <c r="X15" s="29" cm="1">
        <f t="array" ref="X15">IF($L15,INDEX(zTippingResultsByGroup[],$J15,X$11),"")</f>
        <v>0.76923076923076927</v>
      </c>
      <c r="Y15" s="15" t="str" cm="1">
        <f t="array" ref="Y15">LEFT(IF($L15,INDEX(zTippingResultsByGroup[],$J15,Y$11),""),1)</f>
        <v>F</v>
      </c>
      <c r="Z15" s="15" t="str" cm="1">
        <f t="array" ref="Z15">LEFT(IF($L15,INDEX(zTippingResultsByGroup[],$J15,Z$11),""),1)</f>
        <v>N</v>
      </c>
      <c r="AA15" s="15" t="str" cm="1">
        <f t="array" ref="AA15">LEFT(IF($L15,INDEX(zTippingResultsByGroup[],$J15,AA$11),""),1)</f>
        <v>F</v>
      </c>
      <c r="AB15" s="10" t="b" cm="1">
        <f t="array" ref="AB15">IF($L15,INDEX(zTippingResultsByGroup[],$J15,AB$11),"")</f>
        <v>1</v>
      </c>
      <c r="AC15" s="12"/>
      <c r="AD15" s="10"/>
      <c r="AE15" s="12" t="e">
        <f ca="1"/>
        <v>#VALUE!</v>
      </c>
      <c r="AF15" s="14" t="e">
        <f ca="1"/>
        <v>#NAME?</v>
      </c>
      <c r="AG15" s="13" t="b">
        <f t="shared" ca="1" si="2"/>
        <v>0</v>
      </c>
      <c r="AH15" s="20" cm="1">
        <f t="array" ref="AH15">IF($L15,INDEX(zTippingResultsByGroup[],$J15,AH$11),"")</f>
        <v>5</v>
      </c>
      <c r="AI15" s="14"/>
      <c r="AJ15" s="14" t="b">
        <f t="shared" si="3"/>
        <v>1</v>
      </c>
      <c r="AK15" s="14" t="b">
        <f t="shared" si="4"/>
        <v>0</v>
      </c>
      <c r="AL15" s="14"/>
      <c r="AM15" s="14"/>
      <c r="AN15" s="14"/>
      <c r="AO15" s="14"/>
      <c r="AP15" s="14"/>
      <c r="AQ15" s="14"/>
      <c r="AR15" s="14"/>
      <c r="AS15" s="14"/>
      <c r="AT15" s="21"/>
    </row>
    <row r="16" spans="1:46" x14ac:dyDescent="0.35">
      <c r="A16" s="6">
        <v>3</v>
      </c>
      <c r="B16" s="10" cm="1">
        <f t="array" ref="B16">INDEX(zTippingResultsByGroup[],$J16,B$11)</f>
        <v>38</v>
      </c>
      <c r="C16" s="10" t="b">
        <v>1</v>
      </c>
      <c r="D16" s="10" t="b" cm="1">
        <f t="array" ref="D16">INDEX(zTippingResultsByGroup[],$J16,D$11)&lt;&gt;0</f>
        <v>1</v>
      </c>
      <c r="E16" s="10"/>
      <c r="F16" s="10"/>
      <c r="G16" s="10">
        <f t="shared" si="5"/>
        <v>1</v>
      </c>
      <c r="H16" s="10" t="b">
        <f t="shared" ref="H16:H63" si="7">IF($L16,IF(OR(R15&lt;&gt;R16,G16&gt;5,G16&lt;G15),NOT(H15),H15),FALSE)</f>
        <v>1</v>
      </c>
      <c r="I16" s="10">
        <v>3</v>
      </c>
      <c r="J16" s="10">
        <f t="shared" ref="J16:J63" si="8">+J15+1</f>
        <v>128</v>
      </c>
      <c r="K16" s="10" cm="1">
        <f t="array" ref="K16">INDEX(zTippingResultsByGroup[],$J16,K$11)</f>
        <v>8</v>
      </c>
      <c r="L16" s="10" t="b">
        <f t="shared" si="0"/>
        <v>1</v>
      </c>
      <c r="M16" s="10" t="e">
        <f ca="1">_xlfn.XLOOKUP($B16,Results!$A$11:$A$241,Results!$L$11:$L$241,,0)</f>
        <v>#NAME?</v>
      </c>
      <c r="N16" s="10" t="str" cm="1">
        <f t="array" ref="N16">IF($L16,INDEX(zTippingResultsByGroup[],$J16,N$11),"")</f>
        <v>Anthony</v>
      </c>
      <c r="O16" s="10" t="str" cm="1">
        <f t="array" ref="O16">IF($L16,INDEX(zTippingResultsByGroup[],$J16,O$11),"")</f>
        <v>Bransden</v>
      </c>
      <c r="P16" s="10"/>
      <c r="Q16" s="10"/>
      <c r="R16" s="22">
        <f t="shared" si="1"/>
        <v>3</v>
      </c>
      <c r="S16" s="15" t="e">
        <f ca="1"/>
        <v>#NAME?</v>
      </c>
      <c r="T16" s="10" t="str">
        <f t="shared" si="6"/>
        <v>Anthony Bransden</v>
      </c>
      <c r="U16" s="20" cm="1">
        <f t="array" ref="U16">IF($L16,INDEX(zTippingResultsByGroup[],$J16,U$11),"")</f>
        <v>7</v>
      </c>
      <c r="V16" s="20" cm="1">
        <f t="array" ref="V16">IF($L16,INDEX(zTippingResultsByGroup[],$J16,V$11),"")</f>
        <v>0</v>
      </c>
      <c r="W16" s="20" cm="1">
        <f t="array" ref="W16">IF($L16,INDEX(zTippingResultsByGroup[],$J16,W$11),"")</f>
        <v>9</v>
      </c>
      <c r="X16" s="29" cm="1">
        <f t="array" ref="X16">IF($L16,INDEX(zTippingResultsByGroup[],$J16,X$11),"")</f>
        <v>0.69230769230769229</v>
      </c>
      <c r="Y16" s="15" t="str" cm="1">
        <f t="array" ref="Y16">LEFT(IF($L16,INDEX(zTippingResultsByGroup[],$J16,Y$11),""),1)</f>
        <v>M</v>
      </c>
      <c r="Z16" s="15" t="str" cm="1">
        <f t="array" ref="Z16">LEFT(IF($L16,INDEX(zTippingResultsByGroup[],$J16,Z$11),""),1)</f>
        <v>N</v>
      </c>
      <c r="AA16" s="15" t="str" cm="1">
        <f t="array" ref="AA16">LEFT(IF($L16,INDEX(zTippingResultsByGroup[],$J16,AA$11),""),1)</f>
        <v>T</v>
      </c>
      <c r="AB16" s="10" t="b" cm="1">
        <f t="array" ref="AB16">IF($L16,INDEX(zTippingResultsByGroup[],$J16,AB$11),"")</f>
        <v>1</v>
      </c>
      <c r="AC16" s="12"/>
      <c r="AD16" s="10"/>
      <c r="AE16" s="12" t="b">
        <f ca="1"/>
        <v>0</v>
      </c>
      <c r="AF16" s="14" t="e">
        <f ca="1"/>
        <v>#NAME?</v>
      </c>
      <c r="AG16" s="13" t="b">
        <f t="shared" ca="1" si="2"/>
        <v>0</v>
      </c>
      <c r="AH16" s="20" cm="1">
        <f t="array" ref="AH16">IF($L16,INDEX(zTippingResultsByGroup[],$J16,AH$11),"")</f>
        <v>5</v>
      </c>
      <c r="AI16" s="14"/>
      <c r="AJ16" s="14" t="b">
        <f t="shared" si="3"/>
        <v>1</v>
      </c>
      <c r="AK16" s="14" t="b">
        <f t="shared" si="4"/>
        <v>0</v>
      </c>
      <c r="AL16" s="14"/>
      <c r="AM16" s="14"/>
      <c r="AN16" s="14"/>
      <c r="AO16" s="14"/>
      <c r="AP16" s="14"/>
      <c r="AQ16" s="14"/>
      <c r="AR16" s="14"/>
      <c r="AS16" s="14"/>
      <c r="AT16" s="21"/>
    </row>
    <row r="17" spans="1:46" s="11" customFormat="1" x14ac:dyDescent="0.35">
      <c r="A17" s="11">
        <v>4</v>
      </c>
      <c r="B17" s="10" cm="1">
        <f t="array" ref="B17">INDEX(zTippingResultsByGroup[],$J17,B$11)</f>
        <v>112</v>
      </c>
      <c r="C17" s="10" t="b">
        <v>1</v>
      </c>
      <c r="D17" s="10" t="b" cm="1">
        <f t="array" ref="D17">INDEX(zTippingResultsByGroup[],$J17,D$11)&lt;&gt;0</f>
        <v>0</v>
      </c>
      <c r="E17" s="10"/>
      <c r="F17" s="10"/>
      <c r="G17" s="10">
        <f t="shared" si="5"/>
        <v>2</v>
      </c>
      <c r="H17" s="10" t="b">
        <f t="shared" si="7"/>
        <v>1</v>
      </c>
      <c r="I17" s="10">
        <v>4</v>
      </c>
      <c r="J17" s="10">
        <f t="shared" si="8"/>
        <v>129</v>
      </c>
      <c r="K17" s="10" cm="1">
        <f t="array" ref="K17">INDEX(zTippingResultsByGroup[],$J17,K$11)</f>
        <v>8</v>
      </c>
      <c r="L17" s="10" t="b">
        <f t="shared" si="0"/>
        <v>1</v>
      </c>
      <c r="M17" s="10" t="e">
        <f ca="1">_xlfn.XLOOKUP($B17,Results!$A$11:$A$241,Results!$L$11:$L$241,,0)</f>
        <v>#NAME?</v>
      </c>
      <c r="N17" s="10" t="str" cm="1">
        <f t="array" ref="N17">IF($L17,INDEX(zTippingResultsByGroup[],$J17,N$11),"")</f>
        <v>Ross</v>
      </c>
      <c r="O17" s="10" t="str" cm="1">
        <f t="array" ref="O17">IF($L17,INDEX(zTippingResultsByGroup[],$J17,O$11),"")</f>
        <v>Burridge</v>
      </c>
      <c r="P17" s="10"/>
      <c r="Q17" s="10"/>
      <c r="R17" s="22">
        <f t="shared" si="1"/>
        <v>3</v>
      </c>
      <c r="S17" s="15" t="e">
        <f ca="1"/>
        <v>#NAME?</v>
      </c>
      <c r="T17" s="10" t="str">
        <f t="shared" si="6"/>
        <v>Ross Burridge</v>
      </c>
      <c r="U17" s="20" cm="1">
        <f t="array" ref="U17">IF($L17,INDEX(zTippingResultsByGroup[],$J17,U$11),"")</f>
        <v>7</v>
      </c>
      <c r="V17" s="20" cm="1">
        <f t="array" ref="V17">IF($L17,INDEX(zTippingResultsByGroup[],$J17,V$11),"")</f>
        <v>0</v>
      </c>
      <c r="W17" s="20" cm="1">
        <f t="array" ref="W17">IF($L17,INDEX(zTippingResultsByGroup[],$J17,W$11),"")</f>
        <v>9</v>
      </c>
      <c r="X17" s="29" cm="1">
        <f t="array" ref="X17">IF($L17,INDEX(zTippingResultsByGroup[],$J17,X$11),"")</f>
        <v>0.69230769230769229</v>
      </c>
      <c r="Y17" s="15" t="str" cm="1">
        <f t="array" ref="Y17">LEFT(IF($L17,INDEX(zTippingResultsByGroup[],$J17,Y$11),""),1)</f>
        <v>M</v>
      </c>
      <c r="Z17" s="15" t="str" cm="1">
        <f t="array" ref="Z17">LEFT(IF($L17,INDEX(zTippingResultsByGroup[],$J17,Z$11),""),1)</f>
        <v>S</v>
      </c>
      <c r="AA17" s="15" t="str" cm="1">
        <f t="array" ref="AA17">LEFT(IF($L17,INDEX(zTippingResultsByGroup[],$J17,AA$11),""),1)</f>
        <v>T</v>
      </c>
      <c r="AB17" s="10" t="b" cm="1">
        <f t="array" ref="AB17">IF($L17,INDEX(zTippingResultsByGroup[],$J17,AB$11),"")</f>
        <v>1</v>
      </c>
      <c r="AC17" s="12"/>
      <c r="AD17" s="10"/>
      <c r="AE17" s="12" t="b">
        <f ca="1"/>
        <v>0</v>
      </c>
      <c r="AF17" s="14" t="e">
        <f ca="1"/>
        <v>#NAME?</v>
      </c>
      <c r="AG17" s="13" t="b">
        <f t="shared" ca="1" si="2"/>
        <v>0</v>
      </c>
      <c r="AH17" s="20" cm="1">
        <f t="array" ref="AH17">IF($L17,INDEX(zTippingResultsByGroup[],$J17,AH$11),"")</f>
        <v>5</v>
      </c>
      <c r="AI17" s="14"/>
      <c r="AJ17" s="14" t="b">
        <f t="shared" si="3"/>
        <v>1</v>
      </c>
      <c r="AK17" s="14" t="b">
        <f t="shared" si="4"/>
        <v>0</v>
      </c>
      <c r="AL17" s="14"/>
      <c r="AM17" s="14"/>
      <c r="AN17" s="14"/>
      <c r="AO17" s="14"/>
      <c r="AP17" s="14"/>
      <c r="AQ17" s="14"/>
      <c r="AR17" s="14"/>
      <c r="AS17" s="14"/>
      <c r="AT17" s="21"/>
    </row>
    <row r="18" spans="1:46" x14ac:dyDescent="0.35">
      <c r="A18" s="6">
        <v>5</v>
      </c>
      <c r="B18" s="10" cm="1">
        <f t="array" ref="B18">INDEX(zTippingResultsByGroup[],$J18,B$11)</f>
        <v>7</v>
      </c>
      <c r="C18" s="10" t="b">
        <v>1</v>
      </c>
      <c r="D18" s="10" t="b" cm="1">
        <f t="array" ref="D18">INDEX(zTippingResultsByGroup[],$J18,D$11)&lt;&gt;0</f>
        <v>0</v>
      </c>
      <c r="E18" s="10"/>
      <c r="F18" s="10"/>
      <c r="G18" s="10">
        <f t="shared" si="5"/>
        <v>3</v>
      </c>
      <c r="H18" s="10" t="b">
        <f t="shared" si="7"/>
        <v>1</v>
      </c>
      <c r="I18" s="10">
        <v>5</v>
      </c>
      <c r="J18" s="10">
        <f t="shared" si="8"/>
        <v>130</v>
      </c>
      <c r="K18" s="10" cm="1">
        <f t="array" ref="K18">INDEX(zTippingResultsByGroup[],$J18,K$11)</f>
        <v>8</v>
      </c>
      <c r="L18" s="10" t="b">
        <f t="shared" si="0"/>
        <v>1</v>
      </c>
      <c r="M18" s="10" t="e">
        <f ca="1">_xlfn.XLOOKUP($B18,Results!$A$11:$A$241,Results!$L$11:$L$241,,0)</f>
        <v>#NAME?</v>
      </c>
      <c r="N18" s="10" t="str" cm="1">
        <f t="array" ref="N18">IF($L18,INDEX(zTippingResultsByGroup[],$J18,N$11),"")</f>
        <v>Craig</v>
      </c>
      <c r="O18" s="10" t="str" cm="1">
        <f t="array" ref="O18">IF($L18,INDEX(zTippingResultsByGroup[],$J18,O$11),"")</f>
        <v>Owens</v>
      </c>
      <c r="P18" s="10"/>
      <c r="Q18" s="10"/>
      <c r="R18" s="22">
        <f t="shared" si="1"/>
        <v>3</v>
      </c>
      <c r="S18" s="15" t="e">
        <f ca="1"/>
        <v>#NAME?</v>
      </c>
      <c r="T18" s="10" t="str">
        <f t="shared" si="6"/>
        <v>Craig Owens</v>
      </c>
      <c r="U18" s="20" cm="1">
        <f t="array" ref="U18">IF($L18,INDEX(zTippingResultsByGroup[],$J18,U$11),"")</f>
        <v>6</v>
      </c>
      <c r="V18" s="20" cm="1">
        <f t="array" ref="V18">IF($L18,INDEX(zTippingResultsByGroup[],$J18,V$11),"")</f>
        <v>0</v>
      </c>
      <c r="W18" s="20" cm="1">
        <f t="array" ref="W18">IF($L18,INDEX(zTippingResultsByGroup[],$J18,W$11),"")</f>
        <v>9</v>
      </c>
      <c r="X18" s="29" cm="1">
        <f t="array" ref="X18">IF($L18,INDEX(zTippingResultsByGroup[],$J18,X$11),"")</f>
        <v>0.69230769230769229</v>
      </c>
      <c r="Y18" s="15" t="str" cm="1">
        <f t="array" ref="Y18">LEFT(IF($L18,INDEX(zTippingResultsByGroup[],$J18,Y$11),""),1)</f>
        <v>M</v>
      </c>
      <c r="Z18" s="15" t="str" cm="1">
        <f t="array" ref="Z18">LEFT(IF($L18,INDEX(zTippingResultsByGroup[],$J18,Z$11),""),1)</f>
        <v>N</v>
      </c>
      <c r="AA18" s="15" t="str" cm="1">
        <f t="array" ref="AA18">LEFT(IF($L18,INDEX(zTippingResultsByGroup[],$J18,AA$11),""),1)</f>
        <v>F</v>
      </c>
      <c r="AB18" s="10" t="b" cm="1">
        <f t="array" ref="AB18">IF($L18,INDEX(zTippingResultsByGroup[],$J18,AB$11),"")</f>
        <v>1</v>
      </c>
      <c r="AC18" s="12"/>
      <c r="AD18" s="10"/>
      <c r="AE18" s="12"/>
      <c r="AF18" s="14"/>
      <c r="AG18" s="13" t="b">
        <f t="shared" si="2"/>
        <v>0</v>
      </c>
      <c r="AH18" s="20" cm="1">
        <f t="array" ref="AH18">IF($L18,INDEX(zTippingResultsByGroup[],$J18,AH$11),"")</f>
        <v>7</v>
      </c>
      <c r="AI18" s="14"/>
      <c r="AJ18" s="14" t="b">
        <f t="shared" si="3"/>
        <v>1</v>
      </c>
      <c r="AK18" s="14" t="b">
        <f t="shared" si="4"/>
        <v>0</v>
      </c>
      <c r="AL18" s="14"/>
      <c r="AM18" s="14"/>
      <c r="AN18" s="14"/>
      <c r="AO18" s="14"/>
      <c r="AP18" s="14"/>
      <c r="AQ18" s="14"/>
      <c r="AR18" s="14"/>
      <c r="AS18" s="14"/>
      <c r="AT18" s="21"/>
    </row>
    <row r="19" spans="1:46" x14ac:dyDescent="0.35">
      <c r="A19" s="6">
        <v>6</v>
      </c>
      <c r="B19" s="10" cm="1">
        <f t="array" ref="B19">INDEX(zTippingResultsByGroup[],$J19,B$11)</f>
        <v>113</v>
      </c>
      <c r="C19" s="10" t="b">
        <v>1</v>
      </c>
      <c r="D19" s="10" t="b" cm="1">
        <f t="array" ref="D19">INDEX(zTippingResultsByGroup[],$J19,D$11)&lt;&gt;0</f>
        <v>0</v>
      </c>
      <c r="E19" s="10"/>
      <c r="F19" s="10"/>
      <c r="G19" s="10">
        <f t="shared" si="5"/>
        <v>1</v>
      </c>
      <c r="H19" s="10" t="b">
        <f t="shared" si="7"/>
        <v>0</v>
      </c>
      <c r="I19" s="10">
        <v>6</v>
      </c>
      <c r="J19" s="10">
        <f t="shared" si="8"/>
        <v>131</v>
      </c>
      <c r="K19" s="10" cm="1">
        <f t="array" ref="K19">INDEX(zTippingResultsByGroup[],$J19,K$11)</f>
        <v>8</v>
      </c>
      <c r="L19" s="10" t="b">
        <f t="shared" si="0"/>
        <v>1</v>
      </c>
      <c r="M19" s="10" t="e">
        <f ca="1">_xlfn.XLOOKUP($B19,Results!$A$11:$A$241,Results!$L$11:$L$241,,0)</f>
        <v>#NAME?</v>
      </c>
      <c r="N19" s="10" t="str" cm="1">
        <f t="array" ref="N19">IF($L19,INDEX(zTippingResultsByGroup[],$J19,N$11),"")</f>
        <v xml:space="preserve">Craig </v>
      </c>
      <c r="O19" s="10" t="str" cm="1">
        <f t="array" ref="O19">IF($L19,INDEX(zTippingResultsByGroup[],$J19,O$11),"")</f>
        <v xml:space="preserve">McKinlay </v>
      </c>
      <c r="P19" s="10"/>
      <c r="Q19" s="10"/>
      <c r="R19" s="22">
        <f t="shared" si="1"/>
        <v>6</v>
      </c>
      <c r="S19" s="15" t="e">
        <f ca="1"/>
        <v>#NAME?</v>
      </c>
      <c r="T19" s="10" t="str">
        <f t="shared" si="6"/>
        <v xml:space="preserve">Craig  McKinlay </v>
      </c>
      <c r="U19" s="20" cm="1">
        <f t="array" ref="U19">IF($L19,INDEX(zTippingResultsByGroup[],$J19,U$11),"")</f>
        <v>6</v>
      </c>
      <c r="V19" s="20" cm="1">
        <f t="array" ref="V19">IF($L19,INDEX(zTippingResultsByGroup[],$J19,V$11),"")</f>
        <v>0</v>
      </c>
      <c r="W19" s="20" cm="1">
        <f t="array" ref="W19">IF($L19,INDEX(zTippingResultsByGroup[],$J19,W$11),"")</f>
        <v>8</v>
      </c>
      <c r="X19" s="29" cm="1">
        <f t="array" ref="X19">IF($L19,INDEX(zTippingResultsByGroup[],$J19,X$11),"")</f>
        <v>0.61538461538461542</v>
      </c>
      <c r="Y19" s="15" t="str" cm="1">
        <f t="array" ref="Y19">LEFT(IF($L19,INDEX(zTippingResultsByGroup[],$J19,Y$11),""),1)</f>
        <v>M</v>
      </c>
      <c r="Z19" s="15" t="str" cm="1">
        <f t="array" ref="Z19">LEFT(IF($L19,INDEX(zTippingResultsByGroup[],$J19,Z$11),""),1)</f>
        <v>S</v>
      </c>
      <c r="AA19" s="15" t="str" cm="1">
        <f t="array" ref="AA19">LEFT(IF($L19,INDEX(zTippingResultsByGroup[],$J19,AA$11),""),1)</f>
        <v>F</v>
      </c>
      <c r="AB19" s="10" t="b" cm="1">
        <f t="array" ref="AB19">IF($L19,INDEX(zTippingResultsByGroup[],$J19,AB$11),"")</f>
        <v>1</v>
      </c>
      <c r="AC19" s="12"/>
      <c r="AD19" s="10"/>
      <c r="AE19" s="12"/>
      <c r="AF19" s="14"/>
      <c r="AG19" s="13" t="b">
        <f t="shared" si="2"/>
        <v>0</v>
      </c>
      <c r="AH19" s="20" cm="1">
        <f t="array" ref="AH19">IF($L19,INDEX(zTippingResultsByGroup[],$J19,AH$11),"")</f>
        <v>6</v>
      </c>
      <c r="AI19" s="14"/>
      <c r="AJ19" s="14" t="b">
        <f t="shared" si="3"/>
        <v>1</v>
      </c>
      <c r="AK19" s="14" t="b">
        <f t="shared" si="4"/>
        <v>0</v>
      </c>
      <c r="AL19" s="14"/>
      <c r="AM19" s="14"/>
      <c r="AN19" s="14"/>
      <c r="AO19" s="14"/>
      <c r="AP19" s="14"/>
      <c r="AQ19" s="14"/>
      <c r="AR19" s="14"/>
      <c r="AS19" s="14"/>
      <c r="AT19" s="21"/>
    </row>
    <row r="20" spans="1:46" x14ac:dyDescent="0.35">
      <c r="A20" s="6">
        <v>7</v>
      </c>
      <c r="B20" s="10" cm="1">
        <f t="array" ref="B20">INDEX(zTippingResultsByGroup[],$J20,B$11)</f>
        <v>83</v>
      </c>
      <c r="C20" s="10" t="b">
        <v>1</v>
      </c>
      <c r="D20" s="10" t="b" cm="1">
        <f t="array" ref="D20">INDEX(zTippingResultsByGroup[],$J20,D$11)&lt;&gt;0</f>
        <v>0</v>
      </c>
      <c r="E20" s="10"/>
      <c r="F20" s="10"/>
      <c r="G20" s="10">
        <f t="shared" si="5"/>
        <v>2</v>
      </c>
      <c r="H20" s="10" t="b">
        <f t="shared" si="7"/>
        <v>0</v>
      </c>
      <c r="I20" s="10">
        <v>7</v>
      </c>
      <c r="J20" s="10">
        <f t="shared" si="8"/>
        <v>132</v>
      </c>
      <c r="K20" s="10" cm="1">
        <f t="array" ref="K20">INDEX(zTippingResultsByGroup[],$J20,K$11)</f>
        <v>8</v>
      </c>
      <c r="L20" s="10" t="b">
        <f t="shared" si="0"/>
        <v>1</v>
      </c>
      <c r="M20" s="10" t="e">
        <f ca="1">_xlfn.XLOOKUP($B20,Results!$A$11:$A$241,Results!$L$11:$L$241,,0)</f>
        <v>#NAME?</v>
      </c>
      <c r="N20" s="10" t="str" cm="1">
        <f t="array" ref="N20">IF($L20,INDEX(zTippingResultsByGroup[],$J20,N$11),"")</f>
        <v>Teresa</v>
      </c>
      <c r="O20" s="10" t="str" cm="1">
        <f t="array" ref="O20">IF($L20,INDEX(zTippingResultsByGroup[],$J20,O$11),"")</f>
        <v>Harris</v>
      </c>
      <c r="P20" s="10"/>
      <c r="Q20" s="10"/>
      <c r="R20" s="22">
        <f t="shared" si="1"/>
        <v>6</v>
      </c>
      <c r="S20" s="15" t="e">
        <f ca="1"/>
        <v>#NAME?</v>
      </c>
      <c r="T20" s="10" t="str">
        <f t="shared" si="6"/>
        <v>Teresa Harris</v>
      </c>
      <c r="U20" s="20" cm="1">
        <f t="array" ref="U20">IF($L20,INDEX(zTippingResultsByGroup[],$J20,U$11),"")</f>
        <v>7</v>
      </c>
      <c r="V20" s="20" cm="1">
        <f t="array" ref="V20">IF($L20,INDEX(zTippingResultsByGroup[],$J20,V$11),"")</f>
        <v>0</v>
      </c>
      <c r="W20" s="20" cm="1">
        <f t="array" ref="W20">IF($L20,INDEX(zTippingResultsByGroup[],$J20,W$11),"")</f>
        <v>8</v>
      </c>
      <c r="X20" s="29" cm="1">
        <f t="array" ref="X20">IF($L20,INDEX(zTippingResultsByGroup[],$J20,X$11),"")</f>
        <v>0.61538461538461542</v>
      </c>
      <c r="Y20" s="15" t="str" cm="1">
        <f t="array" ref="Y20">LEFT(IF($L20,INDEX(zTippingResultsByGroup[],$J20,Y$11),""),1)</f>
        <v>F</v>
      </c>
      <c r="Z20" s="15" t="str" cm="1">
        <f t="array" ref="Z20">LEFT(IF($L20,INDEX(zTippingResultsByGroup[],$J20,Z$11),""),1)</f>
        <v>N</v>
      </c>
      <c r="AA20" s="15" t="str" cm="1">
        <f t="array" ref="AA20">LEFT(IF($L20,INDEX(zTippingResultsByGroup[],$J20,AA$11),""),1)</f>
        <v>F</v>
      </c>
      <c r="AB20" s="10" t="b" cm="1">
        <f t="array" ref="AB20">IF($L20,INDEX(zTippingResultsByGroup[],$J20,AB$11),"")</f>
        <v>1</v>
      </c>
      <c r="AC20" s="12"/>
      <c r="AD20" s="10"/>
      <c r="AE20" s="12"/>
      <c r="AF20" s="14"/>
      <c r="AG20" s="13" t="b">
        <f t="shared" si="2"/>
        <v>0</v>
      </c>
      <c r="AH20" s="20" cm="1">
        <f t="array" ref="AH20">IF($L20,INDEX(zTippingResultsByGroup[],$J20,AH$11),"")</f>
        <v>6</v>
      </c>
      <c r="AI20" s="14"/>
      <c r="AJ20" s="14" t="b">
        <f t="shared" si="3"/>
        <v>1</v>
      </c>
      <c r="AK20" s="14" t="b">
        <f t="shared" si="4"/>
        <v>0</v>
      </c>
      <c r="AL20" s="14"/>
      <c r="AM20" s="14"/>
      <c r="AN20" s="14"/>
      <c r="AO20" s="14"/>
      <c r="AP20" s="14"/>
      <c r="AQ20" s="14"/>
      <c r="AR20" s="14"/>
      <c r="AS20" s="14"/>
      <c r="AT20" s="21"/>
    </row>
    <row r="21" spans="1:46" x14ac:dyDescent="0.35">
      <c r="A21" s="6">
        <v>8</v>
      </c>
      <c r="B21" s="10" cm="1">
        <f t="array" ref="B21">INDEX(zTippingResultsByGroup[],$J21,B$11)</f>
        <v>119</v>
      </c>
      <c r="C21" s="10" t="b">
        <v>1</v>
      </c>
      <c r="D21" s="10" t="b" cm="1">
        <f t="array" ref="D21">INDEX(zTippingResultsByGroup[],$J21,D$11)&lt;&gt;0</f>
        <v>0</v>
      </c>
      <c r="E21" s="10"/>
      <c r="F21" s="10"/>
      <c r="G21" s="10">
        <f t="shared" si="5"/>
        <v>3</v>
      </c>
      <c r="H21" s="10" t="b">
        <f t="shared" si="7"/>
        <v>0</v>
      </c>
      <c r="I21" s="10">
        <v>8</v>
      </c>
      <c r="J21" s="10">
        <f t="shared" si="8"/>
        <v>133</v>
      </c>
      <c r="K21" s="10" cm="1">
        <f t="array" ref="K21">INDEX(zTippingResultsByGroup[],$J21,K$11)</f>
        <v>8</v>
      </c>
      <c r="L21" s="10" t="b">
        <f t="shared" si="0"/>
        <v>1</v>
      </c>
      <c r="M21" s="10" t="e">
        <f ca="1">_xlfn.XLOOKUP($B21,Results!$A$11:$A$241,Results!$L$11:$L$241,,0)</f>
        <v>#NAME?</v>
      </c>
      <c r="N21" s="10" t="str" cm="1">
        <f t="array" ref="N21">IF($L21,INDEX(zTippingResultsByGroup[],$J21,N$11),"")</f>
        <v>Mark</v>
      </c>
      <c r="O21" s="10" t="str" cm="1">
        <f t="array" ref="O21">IF($L21,INDEX(zTippingResultsByGroup[],$J21,O$11),"")</f>
        <v>Dennison</v>
      </c>
      <c r="P21" s="10"/>
      <c r="Q21" s="10"/>
      <c r="R21" s="22">
        <f t="shared" si="1"/>
        <v>6</v>
      </c>
      <c r="S21" s="15" t="e">
        <f ca="1"/>
        <v>#NAME?</v>
      </c>
      <c r="T21" s="10" t="str">
        <f t="shared" si="6"/>
        <v>Mark Dennison</v>
      </c>
      <c r="U21" s="20" cm="1">
        <f t="array" ref="U21">IF($L21,INDEX(zTippingResultsByGroup[],$J21,U$11),"")</f>
        <v>7</v>
      </c>
      <c r="V21" s="20" cm="1">
        <f t="array" ref="V21">IF($L21,INDEX(zTippingResultsByGroup[],$J21,V$11),"")</f>
        <v>0</v>
      </c>
      <c r="W21" s="20" cm="1">
        <f t="array" ref="W21">IF($L21,INDEX(zTippingResultsByGroup[],$J21,W$11),"")</f>
        <v>8</v>
      </c>
      <c r="X21" s="29" cm="1">
        <f t="array" ref="X21">IF($L21,INDEX(zTippingResultsByGroup[],$J21,X$11),"")</f>
        <v>0.61538461538461542</v>
      </c>
      <c r="Y21" s="15" t="str" cm="1">
        <f t="array" ref="Y21">LEFT(IF($L21,INDEX(zTippingResultsByGroup[],$J21,Y$11),""),1)</f>
        <v>M</v>
      </c>
      <c r="Z21" s="15" t="str" cm="1">
        <f t="array" ref="Z21">LEFT(IF($L21,INDEX(zTippingResultsByGroup[],$J21,Z$11),""),1)</f>
        <v>S</v>
      </c>
      <c r="AA21" s="15" t="str" cm="1">
        <f t="array" ref="AA21">LEFT(IF($L21,INDEX(zTippingResultsByGroup[],$J21,AA$11),""),1)</f>
        <v>F</v>
      </c>
      <c r="AB21" s="10" t="b" cm="1">
        <f t="array" ref="AB21">IF($L21,INDEX(zTippingResultsByGroup[],$J21,AB$11),"")</f>
        <v>1</v>
      </c>
      <c r="AC21" s="12"/>
      <c r="AD21" s="10"/>
      <c r="AE21" s="12"/>
      <c r="AF21" s="14"/>
      <c r="AG21" s="13" t="b">
        <f t="shared" si="2"/>
        <v>0</v>
      </c>
      <c r="AH21" s="20" cm="1">
        <f t="array" ref="AH21">IF($L21,INDEX(zTippingResultsByGroup[],$J21,AH$11),"")</f>
        <v>5</v>
      </c>
      <c r="AI21" s="14"/>
      <c r="AJ21" s="14" t="b">
        <f t="shared" si="3"/>
        <v>1</v>
      </c>
      <c r="AK21" s="14" t="b">
        <f t="shared" si="4"/>
        <v>0</v>
      </c>
      <c r="AL21" s="14"/>
      <c r="AM21" s="14"/>
      <c r="AN21" s="14"/>
      <c r="AO21" s="14"/>
      <c r="AP21" s="14"/>
      <c r="AQ21" s="14"/>
      <c r="AR21" s="14"/>
      <c r="AS21" s="14"/>
      <c r="AT21" s="21"/>
    </row>
    <row r="22" spans="1:46" x14ac:dyDescent="0.35">
      <c r="A22" s="6">
        <v>9</v>
      </c>
      <c r="B22" s="10" cm="1">
        <f t="array" ref="B22">INDEX(zTippingResultsByGroup[],$J22,B$11)</f>
        <v>188</v>
      </c>
      <c r="C22" s="10" t="b">
        <v>1</v>
      </c>
      <c r="D22" s="10" t="b" cm="1">
        <f t="array" ref="D22">INDEX(zTippingResultsByGroup[],$J22,D$11)&lt;&gt;0</f>
        <v>1</v>
      </c>
      <c r="E22" s="10"/>
      <c r="F22" s="10"/>
      <c r="G22" s="10">
        <f t="shared" si="5"/>
        <v>4</v>
      </c>
      <c r="H22" s="10" t="b">
        <f t="shared" si="7"/>
        <v>0</v>
      </c>
      <c r="I22" s="10">
        <v>9</v>
      </c>
      <c r="J22" s="10">
        <f t="shared" si="8"/>
        <v>134</v>
      </c>
      <c r="K22" s="10" cm="1">
        <f t="array" ref="K22">INDEX(zTippingResultsByGroup[],$J22,K$11)</f>
        <v>8</v>
      </c>
      <c r="L22" s="10" t="b">
        <f t="shared" si="0"/>
        <v>1</v>
      </c>
      <c r="M22" s="10" t="e">
        <f ca="1">_xlfn.XLOOKUP($B22,Results!$A$11:$A$241,Results!$L$11:$L$241,,0)</f>
        <v>#NAME?</v>
      </c>
      <c r="N22" s="10" t="str" cm="1">
        <f t="array" ref="N22">IF($L22,INDEX(zTippingResultsByGroup[],$J22,N$11),"")</f>
        <v>Henry</v>
      </c>
      <c r="O22" s="10" t="str" cm="1">
        <f t="array" ref="O22">IF($L22,INDEX(zTippingResultsByGroup[],$J22,O$11),"")</f>
        <v xml:space="preserve">Robertson </v>
      </c>
      <c r="P22" s="10"/>
      <c r="Q22" s="10"/>
      <c r="R22" s="22">
        <f t="shared" si="1"/>
        <v>6</v>
      </c>
      <c r="S22" s="15" t="e">
        <f ca="1"/>
        <v>#NAME?</v>
      </c>
      <c r="T22" s="10" t="str">
        <f t="shared" si="6"/>
        <v xml:space="preserve">Henry Robertson </v>
      </c>
      <c r="U22" s="20" cm="1">
        <f t="array" ref="U22">IF($L22,INDEX(zTippingResultsByGroup[],$J22,U$11),"")</f>
        <v>7</v>
      </c>
      <c r="V22" s="20" cm="1">
        <f t="array" ref="V22">IF($L22,INDEX(zTippingResultsByGroup[],$J22,V$11),"")</f>
        <v>0</v>
      </c>
      <c r="W22" s="20" cm="1">
        <f t="array" ref="W22">IF($L22,INDEX(zTippingResultsByGroup[],$J22,W$11),"")</f>
        <v>8</v>
      </c>
      <c r="X22" s="29" cm="1">
        <f t="array" ref="X22">IF($L22,INDEX(zTippingResultsByGroup[],$J22,X$11),"")</f>
        <v>0.61538461538461542</v>
      </c>
      <c r="Y22" s="15" t="str" cm="1">
        <f t="array" ref="Y22">LEFT(IF($L22,INDEX(zTippingResultsByGroup[],$J22,Y$11),""),1)</f>
        <v>M</v>
      </c>
      <c r="Z22" s="15" t="str" cm="1">
        <f t="array" ref="Z22">LEFT(IF($L22,INDEX(zTippingResultsByGroup[],$J22,Z$11),""),1)</f>
        <v>N</v>
      </c>
      <c r="AA22" s="15" t="str" cm="1">
        <f t="array" ref="AA22">LEFT(IF($L22,INDEX(zTippingResultsByGroup[],$J22,AA$11),""),1)</f>
        <v>T</v>
      </c>
      <c r="AB22" s="10" t="b" cm="1">
        <f t="array" ref="AB22">IF($L22,INDEX(zTippingResultsByGroup[],$J22,AB$11),"")</f>
        <v>1</v>
      </c>
      <c r="AC22" s="12"/>
      <c r="AD22" s="10"/>
      <c r="AE22" s="12"/>
      <c r="AF22" s="14"/>
      <c r="AG22" s="13" t="b">
        <f t="shared" si="2"/>
        <v>0</v>
      </c>
      <c r="AH22" s="20" cm="1">
        <f t="array" ref="AH22">IF($L22,INDEX(zTippingResultsByGroup[],$J22,AH$11),"")</f>
        <v>7</v>
      </c>
      <c r="AI22" s="14"/>
      <c r="AJ22" s="14" t="b">
        <f t="shared" si="3"/>
        <v>1</v>
      </c>
      <c r="AK22" s="14" t="b">
        <f t="shared" si="4"/>
        <v>0</v>
      </c>
      <c r="AL22" s="14"/>
      <c r="AM22" s="14"/>
      <c r="AN22" s="14"/>
      <c r="AO22" s="14"/>
      <c r="AP22" s="14"/>
      <c r="AQ22" s="14"/>
      <c r="AR22" s="14"/>
      <c r="AS22" s="14"/>
      <c r="AT22" s="21"/>
    </row>
    <row r="23" spans="1:46" x14ac:dyDescent="0.35">
      <c r="A23" s="6">
        <v>10</v>
      </c>
      <c r="B23" s="10" cm="1">
        <f t="array" ref="B23">INDEX(zTippingResultsByGroup[],$J23,B$11)</f>
        <v>189</v>
      </c>
      <c r="C23" s="10" t="b">
        <v>1</v>
      </c>
      <c r="D23" s="10" t="b" cm="1">
        <f t="array" ref="D23">INDEX(zTippingResultsByGroup[],$J23,D$11)&lt;&gt;0</f>
        <v>1</v>
      </c>
      <c r="E23" s="10"/>
      <c r="F23" s="10"/>
      <c r="G23" s="10">
        <f t="shared" si="5"/>
        <v>5</v>
      </c>
      <c r="H23" s="10" t="b">
        <f t="shared" si="7"/>
        <v>0</v>
      </c>
      <c r="I23" s="10">
        <v>10</v>
      </c>
      <c r="J23" s="10">
        <f t="shared" si="8"/>
        <v>135</v>
      </c>
      <c r="K23" s="10" cm="1">
        <f t="array" ref="K23">INDEX(zTippingResultsByGroup[],$J23,K$11)</f>
        <v>8</v>
      </c>
      <c r="L23" s="10" t="b">
        <f t="shared" si="0"/>
        <v>1</v>
      </c>
      <c r="M23" s="10" t="e">
        <f ca="1">_xlfn.XLOOKUP($B23,Results!$A$11:$A$241,Results!$L$11:$L$241,,0)</f>
        <v>#NAME?</v>
      </c>
      <c r="N23" s="10" t="str" cm="1">
        <f t="array" ref="N23">IF($L23,INDEX(zTippingResultsByGroup[],$J23,N$11),"")</f>
        <v>Edward</v>
      </c>
      <c r="O23" s="10" t="str" cm="1">
        <f t="array" ref="O23">IF($L23,INDEX(zTippingResultsByGroup[],$J23,O$11),"")</f>
        <v xml:space="preserve">Robertson </v>
      </c>
      <c r="P23" s="10"/>
      <c r="Q23" s="10"/>
      <c r="R23" s="22">
        <f t="shared" si="1"/>
        <v>6</v>
      </c>
      <c r="S23" s="15" t="e">
        <f ca="1"/>
        <v>#NAME?</v>
      </c>
      <c r="T23" s="10" t="str">
        <f t="shared" si="6"/>
        <v xml:space="preserve">Edward Robertson </v>
      </c>
      <c r="U23" s="20" cm="1">
        <f t="array" ref="U23">IF($L23,INDEX(zTippingResultsByGroup[],$J23,U$11),"")</f>
        <v>6</v>
      </c>
      <c r="V23" s="20" cm="1">
        <f t="array" ref="V23">IF($L23,INDEX(zTippingResultsByGroup[],$J23,V$11),"")</f>
        <v>0</v>
      </c>
      <c r="W23" s="20" cm="1">
        <f t="array" ref="W23">IF($L23,INDEX(zTippingResultsByGroup[],$J23,W$11),"")</f>
        <v>8</v>
      </c>
      <c r="X23" s="29" cm="1">
        <f t="array" ref="X23">IF($L23,INDEX(zTippingResultsByGroup[],$J23,X$11),"")</f>
        <v>0.61538461538461542</v>
      </c>
      <c r="Y23" s="15" t="str" cm="1">
        <f t="array" ref="Y23">LEFT(IF($L23,INDEX(zTippingResultsByGroup[],$J23,Y$11),""),1)</f>
        <v>M</v>
      </c>
      <c r="Z23" s="15" t="str" cm="1">
        <f t="array" ref="Z23">LEFT(IF($L23,INDEX(zTippingResultsByGroup[],$J23,Z$11),""),1)</f>
        <v>N</v>
      </c>
      <c r="AA23" s="15" t="str" cm="1">
        <f t="array" ref="AA23">LEFT(IF($L23,INDEX(zTippingResultsByGroup[],$J23,AA$11),""),1)</f>
        <v>T</v>
      </c>
      <c r="AB23" s="10" t="b" cm="1">
        <f t="array" ref="AB23">IF($L23,INDEX(zTippingResultsByGroup[],$J23,AB$11),"")</f>
        <v>1</v>
      </c>
      <c r="AC23" s="12"/>
      <c r="AD23" s="10"/>
      <c r="AE23" s="12"/>
      <c r="AF23" s="14"/>
      <c r="AG23" s="13" t="b">
        <f t="shared" si="2"/>
        <v>0</v>
      </c>
      <c r="AH23" s="20" cm="1">
        <f t="array" ref="AH23">IF($L23,INDEX(zTippingResultsByGroup[],$J23,AH$11),"")</f>
        <v>5</v>
      </c>
      <c r="AI23" s="14"/>
      <c r="AJ23" s="14" t="b">
        <f t="shared" si="3"/>
        <v>1</v>
      </c>
      <c r="AK23" s="14" t="b">
        <f t="shared" si="4"/>
        <v>0</v>
      </c>
      <c r="AL23" s="14"/>
      <c r="AM23" s="14"/>
      <c r="AN23" s="14"/>
      <c r="AO23" s="14"/>
      <c r="AP23" s="14"/>
      <c r="AQ23" s="14"/>
      <c r="AR23" s="14"/>
      <c r="AS23" s="14"/>
      <c r="AT23" s="21"/>
    </row>
    <row r="24" spans="1:46" s="11" customFormat="1" x14ac:dyDescent="0.35">
      <c r="A24" s="11">
        <v>11</v>
      </c>
      <c r="B24" s="10" cm="1">
        <f t="array" ref="B24">INDEX(zTippingResultsByGroup[],$J24,B$11)</f>
        <v>75</v>
      </c>
      <c r="C24" s="10" t="b">
        <v>1</v>
      </c>
      <c r="D24" s="10" t="b" cm="1">
        <f t="array" ref="D24">INDEX(zTippingResultsByGroup[],$J24,D$11)&lt;&gt;0</f>
        <v>0</v>
      </c>
      <c r="E24" s="10"/>
      <c r="F24" s="10"/>
      <c r="G24" s="10">
        <f t="shared" si="5"/>
        <v>1</v>
      </c>
      <c r="H24" s="10" t="b">
        <f t="shared" si="7"/>
        <v>1</v>
      </c>
      <c r="I24" s="10">
        <v>11</v>
      </c>
      <c r="J24" s="10">
        <f t="shared" si="8"/>
        <v>136</v>
      </c>
      <c r="K24" s="10" cm="1">
        <f t="array" ref="K24">INDEX(zTippingResultsByGroup[],$J24,K$11)</f>
        <v>8</v>
      </c>
      <c r="L24" s="10" t="b">
        <f t="shared" si="0"/>
        <v>1</v>
      </c>
      <c r="M24" s="10" t="e">
        <f ca="1">_xlfn.XLOOKUP($B24,Results!$A$11:$A$241,Results!$L$11:$L$241,,0)</f>
        <v>#NAME?</v>
      </c>
      <c r="N24" s="10" t="str" cm="1">
        <f t="array" ref="N24">IF($L24,INDEX(zTippingResultsByGroup[],$J24,N$11),"")</f>
        <v>Jon</v>
      </c>
      <c r="O24" s="10" t="str" cm="1">
        <f t="array" ref="O24">IF($L24,INDEX(zTippingResultsByGroup[],$J24,O$11),"")</f>
        <v>Fulton</v>
      </c>
      <c r="P24" s="10"/>
      <c r="Q24" s="10"/>
      <c r="R24" s="22">
        <f t="shared" si="1"/>
        <v>11</v>
      </c>
      <c r="S24" s="15" t="e">
        <f ca="1"/>
        <v>#NAME?</v>
      </c>
      <c r="T24" s="10" t="str">
        <f t="shared" si="6"/>
        <v>Jon Fulton</v>
      </c>
      <c r="U24" s="20" cm="1">
        <f t="array" ref="U24">IF($L24,INDEX(zTippingResultsByGroup[],$J24,U$11),"")</f>
        <v>5</v>
      </c>
      <c r="V24" s="20" cm="1">
        <f t="array" ref="V24">IF($L24,INDEX(zTippingResultsByGroup[],$J24,V$11),"")</f>
        <v>0</v>
      </c>
      <c r="W24" s="20" cm="1">
        <f t="array" ref="W24">IF($L24,INDEX(zTippingResultsByGroup[],$J24,W$11),"")</f>
        <v>7</v>
      </c>
      <c r="X24" s="29" cm="1">
        <f t="array" ref="X24">IF($L24,INDEX(zTippingResultsByGroup[],$J24,X$11),"")</f>
        <v>0.53846153846153844</v>
      </c>
      <c r="Y24" s="15" t="str" cm="1">
        <f t="array" ref="Y24">LEFT(IF($L24,INDEX(zTippingResultsByGroup[],$J24,Y$11),""),1)</f>
        <v>M</v>
      </c>
      <c r="Z24" s="15" t="str" cm="1">
        <f t="array" ref="Z24">LEFT(IF($L24,INDEX(zTippingResultsByGroup[],$J24,Z$11),""),1)</f>
        <v>S</v>
      </c>
      <c r="AA24" s="15" t="str" cm="1">
        <f t="array" ref="AA24">LEFT(IF($L24,INDEX(zTippingResultsByGroup[],$J24,AA$11),""),1)</f>
        <v>T</v>
      </c>
      <c r="AB24" s="10" t="b" cm="1">
        <f t="array" ref="AB24">IF($L24,INDEX(zTippingResultsByGroup[],$J24,AB$11),"")</f>
        <v>1</v>
      </c>
      <c r="AC24" s="12"/>
      <c r="AD24" s="10"/>
      <c r="AE24" s="12"/>
      <c r="AF24" s="14"/>
      <c r="AG24" s="13" t="b">
        <f t="shared" si="2"/>
        <v>0</v>
      </c>
      <c r="AH24" s="20" cm="1">
        <f t="array" ref="AH24">IF($L24,INDEX(zTippingResultsByGroup[],$J24,AH$11),"")</f>
        <v>7</v>
      </c>
      <c r="AI24" s="14"/>
      <c r="AJ24" s="14" t="b">
        <f t="shared" si="3"/>
        <v>1</v>
      </c>
      <c r="AK24" s="14" t="b">
        <f t="shared" si="4"/>
        <v>0</v>
      </c>
      <c r="AL24" s="14"/>
      <c r="AM24" s="14"/>
      <c r="AN24" s="14"/>
      <c r="AO24" s="14"/>
      <c r="AP24" s="14"/>
      <c r="AQ24" s="14"/>
      <c r="AR24" s="14"/>
      <c r="AS24" s="14"/>
      <c r="AT24" s="21"/>
    </row>
    <row r="25" spans="1:46" x14ac:dyDescent="0.35">
      <c r="A25" s="6">
        <v>12</v>
      </c>
      <c r="B25" s="10" cm="1">
        <f t="array" ref="B25">INDEX(zTippingResultsByGroup[],$J25,B$11)</f>
        <v>146</v>
      </c>
      <c r="C25" s="10" t="b">
        <v>1</v>
      </c>
      <c r="D25" s="10" t="b" cm="1">
        <f t="array" ref="D25">INDEX(zTippingResultsByGroup[],$J25,D$11)&lt;&gt;0</f>
        <v>1</v>
      </c>
      <c r="E25" s="10"/>
      <c r="F25" s="10"/>
      <c r="G25" s="10">
        <f t="shared" si="5"/>
        <v>2</v>
      </c>
      <c r="H25" s="10" t="b">
        <f t="shared" si="7"/>
        <v>1</v>
      </c>
      <c r="I25" s="10">
        <v>12</v>
      </c>
      <c r="J25" s="10">
        <f t="shared" si="8"/>
        <v>137</v>
      </c>
      <c r="K25" s="10" cm="1">
        <f t="array" ref="K25">INDEX(zTippingResultsByGroup[],$J25,K$11)</f>
        <v>8</v>
      </c>
      <c r="L25" s="10" t="b">
        <f t="shared" si="0"/>
        <v>1</v>
      </c>
      <c r="M25" s="10" t="e">
        <f ca="1">_xlfn.XLOOKUP($B25,Results!$A$11:$A$241,Results!$L$11:$L$241,,0)</f>
        <v>#NAME?</v>
      </c>
      <c r="N25" s="10" t="str" cm="1">
        <f t="array" ref="N25">IF($L25,INDEX(zTippingResultsByGroup[],$J25,N$11),"")</f>
        <v>Steve</v>
      </c>
      <c r="O25" s="10" t="str" cm="1">
        <f t="array" ref="O25">IF($L25,INDEX(zTippingResultsByGroup[],$J25,O$11),"")</f>
        <v xml:space="preserve">Robertson </v>
      </c>
      <c r="P25" s="10"/>
      <c r="Q25" s="10"/>
      <c r="R25" s="22">
        <f t="shared" si="1"/>
        <v>11</v>
      </c>
      <c r="S25" s="15" t="e">
        <f ca="1"/>
        <v>#NAME?</v>
      </c>
      <c r="T25" s="10" t="str">
        <f t="shared" si="6"/>
        <v xml:space="preserve">Steve Robertson </v>
      </c>
      <c r="U25" s="20" cm="1">
        <f t="array" ref="U25">IF($L25,INDEX(zTippingResultsByGroup[],$J25,U$11),"")</f>
        <v>6</v>
      </c>
      <c r="V25" s="20" cm="1">
        <f t="array" ref="V25">IF($L25,INDEX(zTippingResultsByGroup[],$J25,V$11),"")</f>
        <v>0</v>
      </c>
      <c r="W25" s="20" cm="1">
        <f t="array" ref="W25">IF($L25,INDEX(zTippingResultsByGroup[],$J25,W$11),"")</f>
        <v>7</v>
      </c>
      <c r="X25" s="29" cm="1">
        <f t="array" ref="X25">IF($L25,INDEX(zTippingResultsByGroup[],$J25,X$11),"")</f>
        <v>0.53846153846153844</v>
      </c>
      <c r="Y25" s="15" t="str" cm="1">
        <f t="array" ref="Y25">LEFT(IF($L25,INDEX(zTippingResultsByGroup[],$J25,Y$11),""),1)</f>
        <v>M</v>
      </c>
      <c r="Z25" s="15" t="str" cm="1">
        <f t="array" ref="Z25">LEFT(IF($L25,INDEX(zTippingResultsByGroup[],$J25,Z$11),""),1)</f>
        <v>N</v>
      </c>
      <c r="AA25" s="15" t="str" cm="1">
        <f t="array" ref="AA25">LEFT(IF($L25,INDEX(zTippingResultsByGroup[],$J25,AA$11),""),1)</f>
        <v>T</v>
      </c>
      <c r="AB25" s="10" t="b" cm="1">
        <f t="array" ref="AB25">IF($L25,INDEX(zTippingResultsByGroup[],$J25,AB$11),"")</f>
        <v>1</v>
      </c>
      <c r="AC25" s="12"/>
      <c r="AD25" s="10"/>
      <c r="AE25" s="12"/>
      <c r="AF25" s="14"/>
      <c r="AG25" s="13" t="b">
        <f t="shared" si="2"/>
        <v>0</v>
      </c>
      <c r="AH25" s="20" cm="1">
        <f t="array" ref="AH25">IF($L25,INDEX(zTippingResultsByGroup[],$J25,AH$11),"")</f>
        <v>6</v>
      </c>
      <c r="AI25" s="14"/>
      <c r="AJ25" s="14" t="b">
        <f t="shared" si="3"/>
        <v>1</v>
      </c>
      <c r="AK25" s="14" t="b">
        <f t="shared" si="4"/>
        <v>0</v>
      </c>
      <c r="AL25" s="14"/>
      <c r="AM25" s="14"/>
      <c r="AN25" s="14"/>
      <c r="AO25" s="14"/>
      <c r="AP25" s="14"/>
      <c r="AQ25" s="14"/>
      <c r="AR25" s="14"/>
      <c r="AS25" s="14"/>
      <c r="AT25" s="21"/>
    </row>
    <row r="26" spans="1:46" x14ac:dyDescent="0.35">
      <c r="A26" s="6">
        <v>13</v>
      </c>
      <c r="B26" s="10" cm="1">
        <f t="array" ref="B26">INDEX(zTippingResultsByGroup[],$J26,B$11)</f>
        <v>46</v>
      </c>
      <c r="C26" s="10" t="b">
        <v>1</v>
      </c>
      <c r="D26" s="10" t="b" cm="1">
        <f t="array" ref="D26">INDEX(zTippingResultsByGroup[],$J26,D$11)&lt;&gt;0</f>
        <v>0</v>
      </c>
      <c r="E26" s="10"/>
      <c r="F26" s="10"/>
      <c r="G26" s="10">
        <f t="shared" si="5"/>
        <v>3</v>
      </c>
      <c r="H26" s="10" t="b">
        <f t="shared" si="7"/>
        <v>1</v>
      </c>
      <c r="I26" s="10">
        <v>13</v>
      </c>
      <c r="J26" s="10">
        <f t="shared" si="8"/>
        <v>138</v>
      </c>
      <c r="K26" s="10" cm="1">
        <f t="array" ref="K26">INDEX(zTippingResultsByGroup[],$J26,K$11)</f>
        <v>8</v>
      </c>
      <c r="L26" s="10" t="b">
        <f t="shared" si="0"/>
        <v>1</v>
      </c>
      <c r="M26" s="10" t="e">
        <f ca="1">_xlfn.XLOOKUP($B26,Results!$A$11:$A$241,Results!$L$11:$L$241,,0)</f>
        <v>#NAME?</v>
      </c>
      <c r="N26" s="10" t="str" cm="1">
        <f t="array" ref="N26">IF($L26,INDEX(zTippingResultsByGroup[],$J26,N$11),"")</f>
        <v>Kerry</v>
      </c>
      <c r="O26" s="10" t="str" cm="1">
        <f t="array" ref="O26">IF($L26,INDEX(zTippingResultsByGroup[],$J26,O$11),"")</f>
        <v>Gunn</v>
      </c>
      <c r="P26" s="10"/>
      <c r="Q26" s="10"/>
      <c r="R26" s="22">
        <f t="shared" si="1"/>
        <v>11</v>
      </c>
      <c r="S26" s="15" t="e">
        <f ca="1"/>
        <v>#NAME?</v>
      </c>
      <c r="T26" s="10" t="str">
        <f t="shared" si="6"/>
        <v>Kerry Gunn</v>
      </c>
      <c r="U26" s="20" cm="1">
        <f t="array" ref="U26">IF($L26,INDEX(zTippingResultsByGroup[],$J26,U$11),"")</f>
        <v>7</v>
      </c>
      <c r="V26" s="20" cm="1">
        <f t="array" ref="V26">IF($L26,INDEX(zTippingResultsByGroup[],$J26,V$11),"")</f>
        <v>0</v>
      </c>
      <c r="W26" s="20" cm="1">
        <f t="array" ref="W26">IF($L26,INDEX(zTippingResultsByGroup[],$J26,W$11),"")</f>
        <v>7</v>
      </c>
      <c r="X26" s="29" cm="1">
        <f t="array" ref="X26">IF($L26,INDEX(zTippingResultsByGroup[],$J26,X$11),"")</f>
        <v>0.53846153846153844</v>
      </c>
      <c r="Y26" s="15" t="str" cm="1">
        <f t="array" ref="Y26">LEFT(IF($L26,INDEX(zTippingResultsByGroup[],$J26,Y$11),""),1)</f>
        <v>F</v>
      </c>
      <c r="Z26" s="15" t="str" cm="1">
        <f t="array" ref="Z26">LEFT(IF($L26,INDEX(zTippingResultsByGroup[],$J26,Z$11),""),1)</f>
        <v>N</v>
      </c>
      <c r="AA26" s="15" t="str" cm="1">
        <f t="array" ref="AA26">LEFT(IF($L26,INDEX(zTippingResultsByGroup[],$J26,AA$11),""),1)</f>
        <v>F</v>
      </c>
      <c r="AB26" s="10" t="b" cm="1">
        <f t="array" ref="AB26">IF($L26,INDEX(zTippingResultsByGroup[],$J26,AB$11),"")</f>
        <v>1</v>
      </c>
      <c r="AC26" s="12"/>
      <c r="AD26" s="10"/>
      <c r="AE26" s="12"/>
      <c r="AF26" s="14"/>
      <c r="AG26" s="13" t="b">
        <f t="shared" si="2"/>
        <v>0</v>
      </c>
      <c r="AH26" s="20" cm="1">
        <f t="array" ref="AH26">IF($L26,INDEX(zTippingResultsByGroup[],$J26,AH$11),"")</f>
        <v>5</v>
      </c>
      <c r="AI26" s="14"/>
      <c r="AJ26" s="14" t="b">
        <f t="shared" si="3"/>
        <v>1</v>
      </c>
      <c r="AK26" s="14" t="b">
        <f t="shared" si="4"/>
        <v>0</v>
      </c>
      <c r="AL26" s="14"/>
      <c r="AM26" s="14"/>
      <c r="AN26" s="14"/>
      <c r="AO26" s="14"/>
      <c r="AP26" s="14"/>
      <c r="AQ26" s="14"/>
      <c r="AR26" s="14"/>
      <c r="AS26" s="14"/>
      <c r="AT26" s="21"/>
    </row>
    <row r="27" spans="1:46" s="11" customFormat="1" x14ac:dyDescent="0.35">
      <c r="A27" s="11">
        <v>14</v>
      </c>
      <c r="B27" s="10" cm="1">
        <f t="array" ref="B27">INDEX(zTippingResultsByGroup[],$J27,B$11)</f>
        <v>84</v>
      </c>
      <c r="C27" s="10" t="b">
        <v>1</v>
      </c>
      <c r="D27" s="10" t="b" cm="1">
        <f t="array" ref="D27">INDEX(zTippingResultsByGroup[],$J27,D$11)&lt;&gt;0</f>
        <v>1</v>
      </c>
      <c r="E27" s="10"/>
      <c r="F27" s="10"/>
      <c r="G27" s="10">
        <f t="shared" si="5"/>
        <v>4</v>
      </c>
      <c r="H27" s="10" t="b">
        <f t="shared" si="7"/>
        <v>1</v>
      </c>
      <c r="I27" s="10">
        <v>14</v>
      </c>
      <c r="J27" s="10">
        <f t="shared" si="8"/>
        <v>139</v>
      </c>
      <c r="K27" s="10" cm="1">
        <f t="array" ref="K27">INDEX(zTippingResultsByGroup[],$J27,K$11)</f>
        <v>8</v>
      </c>
      <c r="L27" s="10" t="b">
        <f t="shared" si="0"/>
        <v>1</v>
      </c>
      <c r="M27" s="10" t="e">
        <f ca="1">_xlfn.XLOOKUP($B27,Results!$A$11:$A$241,Results!$L$11:$L$241,,0)</f>
        <v>#NAME?</v>
      </c>
      <c r="N27" s="10" t="str" cm="1">
        <f t="array" ref="N27">IF($L27,INDEX(zTippingResultsByGroup[],$J27,N$11),"")</f>
        <v>Mike</v>
      </c>
      <c r="O27" s="10" t="str" cm="1">
        <f t="array" ref="O27">IF($L27,INDEX(zTippingResultsByGroup[],$J27,O$11),"")</f>
        <v xml:space="preserve">Hunnibell </v>
      </c>
      <c r="P27" s="10"/>
      <c r="Q27" s="10"/>
      <c r="R27" s="22">
        <f t="shared" si="1"/>
        <v>11</v>
      </c>
      <c r="S27" s="15" t="e">
        <f ca="1"/>
        <v>#NAME?</v>
      </c>
      <c r="T27" s="10" t="str">
        <f t="shared" si="6"/>
        <v xml:space="preserve">Mike Hunnibell </v>
      </c>
      <c r="U27" s="20" cm="1">
        <f t="array" ref="U27">IF($L27,INDEX(zTippingResultsByGroup[],$J27,U$11),"")</f>
        <v>6</v>
      </c>
      <c r="V27" s="20" cm="1">
        <f t="array" ref="V27">IF($L27,INDEX(zTippingResultsByGroup[],$J27,V$11),"")</f>
        <v>0</v>
      </c>
      <c r="W27" s="20" cm="1">
        <f t="array" ref="W27">IF($L27,INDEX(zTippingResultsByGroup[],$J27,W$11),"")</f>
        <v>7</v>
      </c>
      <c r="X27" s="29" cm="1">
        <f t="array" ref="X27">IF($L27,INDEX(zTippingResultsByGroup[],$J27,X$11),"")</f>
        <v>0.53846153846153844</v>
      </c>
      <c r="Y27" s="15" t="str" cm="1">
        <f t="array" ref="Y27">LEFT(IF($L27,INDEX(zTippingResultsByGroup[],$J27,Y$11),""),1)</f>
        <v>M</v>
      </c>
      <c r="Z27" s="15" t="str" cm="1">
        <f t="array" ref="Z27">LEFT(IF($L27,INDEX(zTippingResultsByGroup[],$J27,Z$11),""),1)</f>
        <v>S</v>
      </c>
      <c r="AA27" s="15" t="str" cm="1">
        <f t="array" ref="AA27">LEFT(IF($L27,INDEX(zTippingResultsByGroup[],$J27,AA$11),""),1)</f>
        <v>F</v>
      </c>
      <c r="AB27" s="10" t="b" cm="1">
        <f t="array" ref="AB27">IF($L27,INDEX(zTippingResultsByGroup[],$J27,AB$11),"")</f>
        <v>1</v>
      </c>
      <c r="AC27" s="12"/>
      <c r="AD27" s="10"/>
      <c r="AE27" s="12"/>
      <c r="AF27" s="14"/>
      <c r="AG27" s="13" t="b">
        <f t="shared" si="2"/>
        <v>0</v>
      </c>
      <c r="AH27" s="20" cm="1">
        <f t="array" ref="AH27">IF($L27,INDEX(zTippingResultsByGroup[],$J27,AH$11),"")</f>
        <v>6</v>
      </c>
      <c r="AI27" s="14"/>
      <c r="AJ27" s="14" t="b">
        <f t="shared" si="3"/>
        <v>1</v>
      </c>
      <c r="AK27" s="14" t="b">
        <f t="shared" si="4"/>
        <v>0</v>
      </c>
      <c r="AL27" s="14"/>
      <c r="AM27" s="14"/>
      <c r="AN27" s="14"/>
      <c r="AO27" s="14"/>
      <c r="AP27" s="14"/>
      <c r="AQ27" s="14"/>
      <c r="AR27" s="14"/>
      <c r="AS27" s="14"/>
      <c r="AT27" s="21"/>
    </row>
    <row r="28" spans="1:46" s="11" customFormat="1" x14ac:dyDescent="0.35">
      <c r="A28" s="11">
        <v>15</v>
      </c>
      <c r="B28" s="10" cm="1">
        <f t="array" ref="B28">INDEX(zTippingResultsByGroup[],$J28,B$11)</f>
        <v>85</v>
      </c>
      <c r="C28" s="10" t="b">
        <v>1</v>
      </c>
      <c r="D28" s="10" t="b" cm="1">
        <f t="array" ref="D28">INDEX(zTippingResultsByGroup[],$J28,D$11)&lt;&gt;0</f>
        <v>1</v>
      </c>
      <c r="E28" s="10"/>
      <c r="F28" s="10"/>
      <c r="G28" s="10">
        <f t="shared" si="5"/>
        <v>5</v>
      </c>
      <c r="H28" s="10" t="b">
        <f t="shared" si="7"/>
        <v>1</v>
      </c>
      <c r="I28" s="10">
        <v>15</v>
      </c>
      <c r="J28" s="10">
        <f t="shared" si="8"/>
        <v>140</v>
      </c>
      <c r="K28" s="10" cm="1">
        <f t="array" ref="K28">INDEX(zTippingResultsByGroup[],$J28,K$11)</f>
        <v>8</v>
      </c>
      <c r="L28" s="10" t="b">
        <f t="shared" si="0"/>
        <v>1</v>
      </c>
      <c r="M28" s="10" t="e">
        <f ca="1">_xlfn.XLOOKUP($B28,Results!$A$11:$A$241,Results!$L$11:$L$241,,0)</f>
        <v>#NAME?</v>
      </c>
      <c r="N28" s="10" t="str" cm="1">
        <f t="array" ref="N28">IF($L28,INDEX(zTippingResultsByGroup[],$J28,N$11),"")</f>
        <v>Tony</v>
      </c>
      <c r="O28" s="10" t="str" cm="1">
        <f t="array" ref="O28">IF($L28,INDEX(zTippingResultsByGroup[],$J28,O$11),"")</f>
        <v>Young</v>
      </c>
      <c r="P28" s="10"/>
      <c r="Q28" s="10"/>
      <c r="R28" s="22">
        <f t="shared" si="1"/>
        <v>11</v>
      </c>
      <c r="S28" s="15" t="e">
        <f ca="1"/>
        <v>#NAME?</v>
      </c>
      <c r="T28" s="10" t="str">
        <f t="shared" si="6"/>
        <v>Tony Young</v>
      </c>
      <c r="U28" s="20" cm="1">
        <f t="array" ref="U28">IF($L28,INDEX(zTippingResultsByGroup[],$J28,U$11),"")</f>
        <v>7</v>
      </c>
      <c r="V28" s="20" cm="1">
        <f t="array" ref="V28">IF($L28,INDEX(zTippingResultsByGroup[],$J28,V$11),"")</f>
        <v>0</v>
      </c>
      <c r="W28" s="20" cm="1">
        <f t="array" ref="W28">IF($L28,INDEX(zTippingResultsByGroup[],$J28,W$11),"")</f>
        <v>7</v>
      </c>
      <c r="X28" s="29" cm="1">
        <f t="array" ref="X28">IF($L28,INDEX(zTippingResultsByGroup[],$J28,X$11),"")</f>
        <v>0.53846153846153844</v>
      </c>
      <c r="Y28" s="15" t="str" cm="1">
        <f t="array" ref="Y28">LEFT(IF($L28,INDEX(zTippingResultsByGroup[],$J28,Y$11),""),1)</f>
        <v>M</v>
      </c>
      <c r="Z28" s="15" t="str" cm="1">
        <f t="array" ref="Z28">LEFT(IF($L28,INDEX(zTippingResultsByGroup[],$J28,Z$11),""),1)</f>
        <v>N</v>
      </c>
      <c r="AA28" s="15" t="str" cm="1">
        <f t="array" ref="AA28">LEFT(IF($L28,INDEX(zTippingResultsByGroup[],$J28,AA$11),""),1)</f>
        <v>T</v>
      </c>
      <c r="AB28" s="10" t="b" cm="1">
        <f t="array" ref="AB28">IF($L28,INDEX(zTippingResultsByGroup[],$J28,AB$11),"")</f>
        <v>1</v>
      </c>
      <c r="AC28" s="12"/>
      <c r="AD28" s="10"/>
      <c r="AE28" s="12"/>
      <c r="AF28" s="14"/>
      <c r="AG28" s="13" t="b">
        <f t="shared" si="2"/>
        <v>0</v>
      </c>
      <c r="AH28" s="20" cm="1">
        <f t="array" ref="AH28">IF($L28,INDEX(zTippingResultsByGroup[],$J28,AH$11),"")</f>
        <v>5</v>
      </c>
      <c r="AI28" s="14"/>
      <c r="AJ28" s="14" t="b">
        <f t="shared" si="3"/>
        <v>1</v>
      </c>
      <c r="AK28" s="14" t="b">
        <f t="shared" si="4"/>
        <v>0</v>
      </c>
      <c r="AL28" s="14"/>
      <c r="AM28" s="14"/>
      <c r="AN28" s="14"/>
      <c r="AO28" s="14"/>
      <c r="AP28" s="14"/>
      <c r="AQ28" s="14"/>
      <c r="AR28" s="14"/>
      <c r="AS28" s="14"/>
      <c r="AT28" s="21"/>
    </row>
    <row r="29" spans="1:46" x14ac:dyDescent="0.35">
      <c r="A29" s="6">
        <v>16</v>
      </c>
      <c r="B29" s="10" cm="1">
        <f t="array" ref="B29">INDEX(zTippingResultsByGroup[],$J29,B$11)</f>
        <v>268</v>
      </c>
      <c r="C29" s="10" t="b">
        <v>1</v>
      </c>
      <c r="D29" s="10" t="b" cm="1">
        <f t="array" ref="D29">INDEX(zTippingResultsByGroup[],$J29,D$11)&lt;&gt;0</f>
        <v>0</v>
      </c>
      <c r="E29" s="10"/>
      <c r="F29" s="10"/>
      <c r="G29" s="10">
        <f t="shared" si="5"/>
        <v>1</v>
      </c>
      <c r="H29" s="10" t="b">
        <f t="shared" si="7"/>
        <v>0</v>
      </c>
      <c r="I29" s="10">
        <v>16</v>
      </c>
      <c r="J29" s="10">
        <f t="shared" si="8"/>
        <v>141</v>
      </c>
      <c r="K29" s="10" cm="1">
        <f t="array" ref="K29">INDEX(zTippingResultsByGroup[],$J29,K$11)</f>
        <v>8</v>
      </c>
      <c r="L29" s="10" t="b">
        <f t="shared" si="0"/>
        <v>1</v>
      </c>
      <c r="M29" s="10" t="e">
        <f ca="1">_xlfn.XLOOKUP($B29,Results!$A$11:$A$241,Results!$L$11:$L$241,,0)</f>
        <v>#NAME?</v>
      </c>
      <c r="N29" s="10" t="str" cm="1">
        <f t="array" ref="N29">IF($L29,INDEX(zTippingResultsByGroup[],$J29,N$11),"")</f>
        <v>Matt</v>
      </c>
      <c r="O29" s="10" t="str" cm="1">
        <f t="array" ref="O29">IF($L29,INDEX(zTippingResultsByGroup[],$J29,O$11),"")</f>
        <v>Adams</v>
      </c>
      <c r="P29" s="10"/>
      <c r="Q29" s="10"/>
      <c r="R29" s="22">
        <f t="shared" si="1"/>
        <v>11</v>
      </c>
      <c r="S29" s="15" t="e">
        <f ca="1"/>
        <v>#NAME?</v>
      </c>
      <c r="T29" s="10" t="str">
        <f t="shared" si="6"/>
        <v>Matt Adams</v>
      </c>
      <c r="U29" s="20" cm="1">
        <f t="array" ref="U29">IF($L29,INDEX(zTippingResultsByGroup[],$J29,U$11),"")</f>
        <v>7</v>
      </c>
      <c r="V29" s="20" cm="1">
        <f t="array" ref="V29">IF($L29,INDEX(zTippingResultsByGroup[],$J29,V$11),"")</f>
        <v>0</v>
      </c>
      <c r="W29" s="20" cm="1">
        <f t="array" ref="W29">IF($L29,INDEX(zTippingResultsByGroup[],$J29,W$11),"")</f>
        <v>7</v>
      </c>
      <c r="X29" s="29" cm="1">
        <f t="array" ref="X29">IF($L29,INDEX(zTippingResultsByGroup[],$J29,X$11),"")</f>
        <v>0.53846153846153844</v>
      </c>
      <c r="Y29" s="15" t="str" cm="1">
        <f t="array" ref="Y29">LEFT(IF($L29,INDEX(zTippingResultsByGroup[],$J29,Y$11),""),1)</f>
        <v>M</v>
      </c>
      <c r="Z29" s="15" t="str" cm="1">
        <f t="array" ref="Z29">LEFT(IF($L29,INDEX(zTippingResultsByGroup[],$J29,Z$11),""),1)</f>
        <v>S</v>
      </c>
      <c r="AA29" s="15" t="str" cm="1">
        <f t="array" ref="AA29">LEFT(IF($L29,INDEX(zTippingResultsByGroup[],$J29,AA$11),""),1)</f>
        <v>T</v>
      </c>
      <c r="AB29" s="10" t="b" cm="1">
        <f t="array" ref="AB29">IF($L29,INDEX(zTippingResultsByGroup[],$J29,AB$11),"")</f>
        <v>1</v>
      </c>
      <c r="AC29" s="12"/>
      <c r="AD29" s="10"/>
      <c r="AE29" s="12"/>
      <c r="AF29" s="14"/>
      <c r="AG29" s="13" t="b">
        <f t="shared" si="2"/>
        <v>0</v>
      </c>
      <c r="AH29" s="20" cm="1">
        <f t="array" ref="AH29">IF($L29,INDEX(zTippingResultsByGroup[],$J29,AH$11),"")</f>
        <v>5</v>
      </c>
      <c r="AI29" s="14"/>
      <c r="AJ29" s="14" t="b">
        <f t="shared" si="3"/>
        <v>1</v>
      </c>
      <c r="AK29" s="14" t="b">
        <f t="shared" si="4"/>
        <v>0</v>
      </c>
      <c r="AL29" s="14"/>
      <c r="AM29" s="14"/>
      <c r="AN29" s="14"/>
      <c r="AO29" s="14"/>
      <c r="AP29" s="14"/>
      <c r="AQ29" s="14"/>
      <c r="AR29" s="14"/>
      <c r="AS29" s="14"/>
      <c r="AT29" s="21"/>
    </row>
    <row r="30" spans="1:46" s="11" customFormat="1" x14ac:dyDescent="0.35">
      <c r="A30" s="11">
        <v>17</v>
      </c>
      <c r="B30" s="10" cm="1">
        <f t="array" ref="B30">INDEX(zTippingResultsByGroup[],$J30,B$11)</f>
        <v>77</v>
      </c>
      <c r="C30" s="10" t="b">
        <v>1</v>
      </c>
      <c r="D30" s="10" t="b" cm="1">
        <f t="array" ref="D30">INDEX(zTippingResultsByGroup[],$J30,D$11)&lt;&gt;0</f>
        <v>0</v>
      </c>
      <c r="E30" s="10"/>
      <c r="F30" s="10"/>
      <c r="G30" s="10">
        <f t="shared" si="5"/>
        <v>1</v>
      </c>
      <c r="H30" s="10" t="b">
        <f t="shared" si="7"/>
        <v>1</v>
      </c>
      <c r="I30" s="10">
        <v>17</v>
      </c>
      <c r="J30" s="10">
        <f t="shared" si="8"/>
        <v>142</v>
      </c>
      <c r="K30" s="10" cm="1">
        <f t="array" ref="K30">INDEX(zTippingResultsByGroup[],$J30,K$11)</f>
        <v>8</v>
      </c>
      <c r="L30" s="10" t="b">
        <f t="shared" si="0"/>
        <v>1</v>
      </c>
      <c r="M30" s="10" t="e">
        <f ca="1">_xlfn.XLOOKUP($B30,Results!$A$11:$A$241,Results!$L$11:$L$241,,0)</f>
        <v>#NAME?</v>
      </c>
      <c r="N30" s="10" t="str" cm="1">
        <f t="array" ref="N30">IF($L30,INDEX(zTippingResultsByGroup[],$J30,N$11),"")</f>
        <v>Christine</v>
      </c>
      <c r="O30" s="10" t="str" cm="1">
        <f t="array" ref="O30">IF($L30,INDEX(zTippingResultsByGroup[],$J30,O$11),"")</f>
        <v>Dennison</v>
      </c>
      <c r="P30" s="10"/>
      <c r="Q30" s="10"/>
      <c r="R30" s="22">
        <f t="shared" si="1"/>
        <v>17</v>
      </c>
      <c r="S30" s="15" t="e">
        <f ca="1"/>
        <v>#NAME?</v>
      </c>
      <c r="T30" s="10" t="str">
        <f t="shared" si="6"/>
        <v>Christine Dennison</v>
      </c>
      <c r="U30" s="20" cm="1">
        <f t="array" ref="U30">IF($L30,INDEX(zTippingResultsByGroup[],$J30,U$11),"")</f>
        <v>6</v>
      </c>
      <c r="V30" s="20" cm="1">
        <f t="array" ref="V30">IF($L30,INDEX(zTippingResultsByGroup[],$J30,V$11),"")</f>
        <v>0</v>
      </c>
      <c r="W30" s="20" cm="1">
        <f t="array" ref="W30">IF($L30,INDEX(zTippingResultsByGroup[],$J30,W$11),"")</f>
        <v>6</v>
      </c>
      <c r="X30" s="29" cm="1">
        <f t="array" ref="X30">IF($L30,INDEX(zTippingResultsByGroup[],$J30,X$11),"")</f>
        <v>0.46153846153846156</v>
      </c>
      <c r="Y30" s="15" t="str" cm="1">
        <f t="array" ref="Y30">LEFT(IF($L30,INDEX(zTippingResultsByGroup[],$J30,Y$11),""),1)</f>
        <v>F</v>
      </c>
      <c r="Z30" s="15" t="str" cm="1">
        <f t="array" ref="Z30">LEFT(IF($L30,INDEX(zTippingResultsByGroup[],$J30,Z$11),""),1)</f>
        <v>S</v>
      </c>
      <c r="AA30" s="15" t="str" cm="1">
        <f t="array" ref="AA30">LEFT(IF($L30,INDEX(zTippingResultsByGroup[],$J30,AA$11),""),1)</f>
        <v>A</v>
      </c>
      <c r="AB30" s="10" t="b" cm="1">
        <f t="array" ref="AB30">IF($L30,INDEX(zTippingResultsByGroup[],$J30,AB$11),"")</f>
        <v>1</v>
      </c>
      <c r="AC30" s="12"/>
      <c r="AD30" s="10"/>
      <c r="AE30" s="12"/>
      <c r="AF30" s="14"/>
      <c r="AG30" s="13" t="b">
        <f t="shared" si="2"/>
        <v>0</v>
      </c>
      <c r="AH30" s="20" cm="1">
        <f t="array" ref="AH30">IF($L30,INDEX(zTippingResultsByGroup[],$J30,AH$11),"")</f>
        <v>5</v>
      </c>
      <c r="AI30" s="14"/>
      <c r="AJ30" s="14" t="b">
        <f t="shared" si="3"/>
        <v>1</v>
      </c>
      <c r="AK30" s="14" t="b">
        <f t="shared" si="4"/>
        <v>0</v>
      </c>
      <c r="AL30" s="14"/>
      <c r="AM30" s="14"/>
      <c r="AN30" s="14"/>
      <c r="AO30" s="14"/>
      <c r="AP30" s="14"/>
      <c r="AQ30" s="14"/>
      <c r="AR30" s="14"/>
      <c r="AS30" s="14"/>
      <c r="AT30" s="21"/>
    </row>
    <row r="31" spans="1:46" x14ac:dyDescent="0.35">
      <c r="A31" s="6">
        <v>18</v>
      </c>
      <c r="B31" s="10" cm="1">
        <f t="array" ref="B31">INDEX(zTippingResultsByGroup[],$J31,B$11)</f>
        <v>190</v>
      </c>
      <c r="C31" s="10" t="b">
        <v>1</v>
      </c>
      <c r="D31" s="10" t="b" cm="1">
        <f t="array" ref="D31">INDEX(zTippingResultsByGroup[],$J31,D$11)&lt;&gt;0</f>
        <v>0</v>
      </c>
      <c r="E31" s="10"/>
      <c r="F31" s="10"/>
      <c r="G31" s="10">
        <f t="shared" si="5"/>
        <v>1</v>
      </c>
      <c r="H31" s="10" t="b">
        <f t="shared" si="7"/>
        <v>0</v>
      </c>
      <c r="I31" s="10">
        <v>18</v>
      </c>
      <c r="J31" s="10">
        <f t="shared" si="8"/>
        <v>143</v>
      </c>
      <c r="K31" s="10" cm="1">
        <f t="array" ref="K31">INDEX(zTippingResultsByGroup[],$J31,K$11)</f>
        <v>8</v>
      </c>
      <c r="L31" s="10" t="b">
        <f t="shared" si="0"/>
        <v>1</v>
      </c>
      <c r="M31" s="10" t="e">
        <f ca="1">_xlfn.XLOOKUP($B31,Results!$A$11:$A$241,Results!$L$11:$L$241,,0)</f>
        <v>#NAME?</v>
      </c>
      <c r="N31" s="10" t="str" cm="1">
        <f t="array" ref="N31">IF($L31,INDEX(zTippingResultsByGroup[],$J31,N$11),"")</f>
        <v>Harry_</v>
      </c>
      <c r="O31" s="10" t="str" cm="1">
        <f t="array" ref="O31">IF($L31,INDEX(zTippingResultsByGroup[],$J31,O$11),"")</f>
        <v>Houdini</v>
      </c>
      <c r="P31" s="10"/>
      <c r="Q31" s="10"/>
      <c r="R31" s="22">
        <f t="shared" si="1"/>
        <v>18</v>
      </c>
      <c r="S31" s="15" t="e">
        <f ca="1"/>
        <v>#NAME?</v>
      </c>
      <c r="T31" s="10" t="str">
        <f t="shared" si="6"/>
        <v>Harry_ Houdini</v>
      </c>
      <c r="U31" s="20" cm="1">
        <f t="array" ref="U31">IF($L31,INDEX(zTippingResultsByGroup[],$J31,U$11),"")</f>
        <v>5</v>
      </c>
      <c r="V31" s="20" cm="1">
        <f t="array" ref="V31">IF($L31,INDEX(zTippingResultsByGroup[],$J31,V$11),"")</f>
        <v>0</v>
      </c>
      <c r="W31" s="20" cm="1">
        <f t="array" ref="W31">IF($L31,INDEX(zTippingResultsByGroup[],$J31,W$11),"")</f>
        <v>5</v>
      </c>
      <c r="X31" s="29" cm="1">
        <f t="array" ref="X31">IF($L31,INDEX(zTippingResultsByGroup[],$J31,X$11),"")</f>
        <v>0.38461538461538464</v>
      </c>
      <c r="Y31" s="15" t="str" cm="1">
        <f t="array" ref="Y31">LEFT(IF($L31,INDEX(zTippingResultsByGroup[],$J31,Y$11),""),1)</f>
        <v>M</v>
      </c>
      <c r="Z31" s="15" t="str" cm="1">
        <f t="array" ref="Z31">LEFT(IF($L31,INDEX(zTippingResultsByGroup[],$J31,Z$11),""),1)</f>
        <v>N</v>
      </c>
      <c r="AA31" s="15" t="str" cm="1">
        <f t="array" ref="AA31">LEFT(IF($L31,INDEX(zTippingResultsByGroup[],$J31,AA$11),""),1)</f>
        <v>F</v>
      </c>
      <c r="AB31" s="10" t="b" cm="1">
        <f t="array" ref="AB31">IF($L31,INDEX(zTippingResultsByGroup[],$J31,AB$11),"")</f>
        <v>0</v>
      </c>
      <c r="AC31" s="12"/>
      <c r="AD31" s="10"/>
      <c r="AE31" s="12"/>
      <c r="AF31" s="14"/>
      <c r="AG31" s="13" t="b">
        <f t="shared" si="2"/>
        <v>0</v>
      </c>
      <c r="AH31" s="20" cm="1">
        <f t="array" ref="AH31">IF($L31,INDEX(zTippingResultsByGroup[],$J31,AH$11),"")</f>
        <v>5</v>
      </c>
      <c r="AI31" s="14"/>
      <c r="AJ31" s="14" t="b">
        <f t="shared" si="3"/>
        <v>1</v>
      </c>
      <c r="AK31" s="14" t="b">
        <f t="shared" si="4"/>
        <v>0</v>
      </c>
      <c r="AL31" s="14"/>
      <c r="AM31" s="14"/>
      <c r="AN31" s="14"/>
      <c r="AO31" s="14"/>
      <c r="AP31" s="14"/>
      <c r="AQ31" s="14"/>
      <c r="AR31" s="14"/>
      <c r="AS31" s="14"/>
      <c r="AT31" s="21"/>
    </row>
    <row r="32" spans="1:46" x14ac:dyDescent="0.35">
      <c r="A32" s="6">
        <v>19</v>
      </c>
      <c r="B32" s="10" cm="1">
        <f t="array" ref="B32">INDEX(zTippingResultsByGroup[],$J32,B$11)</f>
        <v>205</v>
      </c>
      <c r="C32" s="10" t="b">
        <v>1</v>
      </c>
      <c r="D32" s="10" t="b" cm="1">
        <f t="array" ref="D32">INDEX(zTippingResultsByGroup[],$J32,D$11)&lt;&gt;0</f>
        <v>1</v>
      </c>
      <c r="E32" s="10"/>
      <c r="F32" s="10"/>
      <c r="G32" s="10">
        <f t="shared" si="5"/>
        <v>2</v>
      </c>
      <c r="H32" s="10" t="b">
        <f t="shared" si="7"/>
        <v>0</v>
      </c>
      <c r="I32" s="10">
        <v>19</v>
      </c>
      <c r="J32" s="10">
        <f t="shared" si="8"/>
        <v>144</v>
      </c>
      <c r="K32" s="10" cm="1">
        <f t="array" ref="K32">INDEX(zTippingResultsByGroup[],$J32,K$11)</f>
        <v>8</v>
      </c>
      <c r="L32" s="10" t="b">
        <f t="shared" si="0"/>
        <v>1</v>
      </c>
      <c r="M32" s="10" t="e">
        <f ca="1">_xlfn.XLOOKUP($B32,Results!$A$11:$A$241,Results!$L$11:$L$241,,0)</f>
        <v>#NAME?</v>
      </c>
      <c r="N32" s="10" t="str" cm="1">
        <f t="array" ref="N32">IF($L32,INDEX(zTippingResultsByGroup[],$J32,N$11),"")</f>
        <v>Jamie</v>
      </c>
      <c r="O32" s="10" t="str" cm="1">
        <f t="array" ref="O32">IF($L32,INDEX(zTippingResultsByGroup[],$J32,O$11),"")</f>
        <v>Roberts</v>
      </c>
      <c r="P32" s="10"/>
      <c r="Q32" s="10"/>
      <c r="R32" s="22">
        <f t="shared" si="1"/>
        <v>18</v>
      </c>
      <c r="S32" s="15" t="e">
        <f ca="1"/>
        <v>#NAME?</v>
      </c>
      <c r="T32" s="10" t="str">
        <f t="shared" si="6"/>
        <v>Jamie Roberts</v>
      </c>
      <c r="U32" s="20" cm="1">
        <f t="array" ref="U32">IF($L32,INDEX(zTippingResultsByGroup[],$J32,U$11),"")</f>
        <v>5</v>
      </c>
      <c r="V32" s="20" cm="1">
        <f t="array" ref="V32">IF($L32,INDEX(zTippingResultsByGroup[],$J32,V$11),"")</f>
        <v>0</v>
      </c>
      <c r="W32" s="20" cm="1">
        <f t="array" ref="W32">IF($L32,INDEX(zTippingResultsByGroup[],$J32,W$11),"")</f>
        <v>5</v>
      </c>
      <c r="X32" s="29" cm="1">
        <f t="array" ref="X32">IF($L32,INDEX(zTippingResultsByGroup[],$J32,X$11),"")</f>
        <v>0.38461538461538464</v>
      </c>
      <c r="Y32" s="15" t="str" cm="1">
        <f t="array" ref="Y32">LEFT(IF($L32,INDEX(zTippingResultsByGroup[],$J32,Y$11),""),1)</f>
        <v>M</v>
      </c>
      <c r="Z32" s="15" t="str" cm="1">
        <f t="array" ref="Z32">LEFT(IF($L32,INDEX(zTippingResultsByGroup[],$J32,Z$11),""),1)</f>
        <v>S</v>
      </c>
      <c r="AA32" s="15" t="str" cm="1">
        <f t="array" ref="AA32">LEFT(IF($L32,INDEX(zTippingResultsByGroup[],$J32,AA$11),""),1)</f>
        <v>F</v>
      </c>
      <c r="AB32" s="10" t="b" cm="1">
        <f t="array" ref="AB32">IF($L32,INDEX(zTippingResultsByGroup[],$J32,AB$11),"")</f>
        <v>1</v>
      </c>
      <c r="AC32" s="12"/>
      <c r="AD32" s="10"/>
      <c r="AE32" s="12"/>
      <c r="AF32" s="14"/>
      <c r="AG32" s="13" t="b">
        <f t="shared" si="2"/>
        <v>0</v>
      </c>
      <c r="AH32" s="20" cm="1">
        <f t="array" ref="AH32">IF($L32,INDEX(zTippingResultsByGroup[],$J32,AH$11),"")</f>
        <v>6</v>
      </c>
      <c r="AI32" s="14"/>
      <c r="AJ32" s="14" t="b">
        <f t="shared" si="3"/>
        <v>1</v>
      </c>
      <c r="AK32" s="14" t="b">
        <f t="shared" si="4"/>
        <v>0</v>
      </c>
      <c r="AL32" s="14"/>
      <c r="AM32" s="14"/>
      <c r="AN32" s="14"/>
      <c r="AO32" s="14"/>
      <c r="AP32" s="14"/>
      <c r="AQ32" s="14"/>
      <c r="AR32" s="14"/>
      <c r="AS32" s="14"/>
      <c r="AT32" s="21"/>
    </row>
    <row r="33" spans="1:46" x14ac:dyDescent="0.35">
      <c r="A33" s="6">
        <v>20</v>
      </c>
      <c r="B33" s="10" cm="1">
        <f t="array" ref="B33">INDEX(zTippingResultsByGroup[],$J33,B$11)</f>
        <v>171</v>
      </c>
      <c r="C33" s="10" t="b">
        <v>1</v>
      </c>
      <c r="D33" s="10" t="b" cm="1">
        <f t="array" ref="D33">INDEX(zTippingResultsByGroup[],$J33,D$11)&lt;&gt;0</f>
        <v>0</v>
      </c>
      <c r="E33" s="10"/>
      <c r="F33" s="10"/>
      <c r="G33" s="10">
        <f t="shared" si="5"/>
        <v>1</v>
      </c>
      <c r="H33" s="10" t="b">
        <f t="shared" si="7"/>
        <v>0</v>
      </c>
      <c r="I33" s="10">
        <v>20</v>
      </c>
      <c r="J33" s="10">
        <f t="shared" si="8"/>
        <v>145</v>
      </c>
      <c r="K33" s="10" cm="1">
        <f t="array" ref="K33">INDEX(zTippingResultsByGroup[],$J33,K$11)</f>
        <v>13</v>
      </c>
      <c r="L33" s="10" t="b">
        <f t="shared" si="0"/>
        <v>0</v>
      </c>
      <c r="M33" s="10" t="e">
        <f ca="1">_xlfn.XLOOKUP($B33,Results!$A$11:$A$241,Results!$L$11:$L$241,,0)</f>
        <v>#NAME?</v>
      </c>
      <c r="N33" s="10" t="str" cm="1">
        <f t="array" ref="N33">IF($L33,INDEX(zTippingResultsByGroup[],$J33,N$11),"")</f>
        <v/>
      </c>
      <c r="O33" s="10" t="str" cm="1">
        <f t="array" ref="O33">IF($L33,INDEX(zTippingResultsByGroup[],$J33,O$11),"")</f>
        <v/>
      </c>
      <c r="P33" s="10"/>
      <c r="Q33" s="10"/>
      <c r="R33" s="22" t="str">
        <f t="shared" si="1"/>
        <v/>
      </c>
      <c r="S33" s="15" t="str">
        <f ca="1"/>
        <v/>
      </c>
      <c r="T33" s="10" t="str">
        <f t="shared" si="6"/>
        <v/>
      </c>
      <c r="U33" s="20" t="str" cm="1">
        <f t="array" ref="U33">IF($L33,INDEX(zTippingResultsByGroup[],$J33,U$11),"")</f>
        <v/>
      </c>
      <c r="V33" s="20" t="str" cm="1">
        <f t="array" ref="V33">IF($L33,INDEX(zTippingResultsByGroup[],$J33,V$11),"")</f>
        <v/>
      </c>
      <c r="W33" s="20" t="str" cm="1">
        <f t="array" ref="W33">IF($L33,INDEX(zTippingResultsByGroup[],$J33,W$11),"")</f>
        <v/>
      </c>
      <c r="X33" s="29" t="str" cm="1">
        <f t="array" ref="X33">IF($L33,INDEX(zTippingResultsByGroup[],$J33,X$11),"")</f>
        <v/>
      </c>
      <c r="Y33" s="15" t="str" cm="1">
        <f t="array" ref="Y33">LEFT(IF($L33,INDEX(zTippingResultsByGroup[],$J33,Y$11),""),1)</f>
        <v/>
      </c>
      <c r="Z33" s="15" t="str" cm="1">
        <f t="array" ref="Z33">LEFT(IF($L33,INDEX(zTippingResultsByGroup[],$J33,Z$11),""),1)</f>
        <v/>
      </c>
      <c r="AA33" s="15" t="str" cm="1">
        <f t="array" ref="AA33">LEFT(IF($L33,INDEX(zTippingResultsByGroup[],$J33,AA$11),""),1)</f>
        <v/>
      </c>
      <c r="AB33" s="10" t="str" cm="1">
        <f t="array" ref="AB33">IF($L33,INDEX(zTippingResultsByGroup[],$J33,AB$11),"")</f>
        <v/>
      </c>
      <c r="AC33" s="12"/>
      <c r="AD33" s="10"/>
      <c r="AE33" s="12"/>
      <c r="AF33" s="14"/>
      <c r="AG33" s="13" t="b">
        <f t="shared" si="2"/>
        <v>0</v>
      </c>
      <c r="AH33" s="20" t="str" cm="1">
        <f t="array" ref="AH33">IF($L33,INDEX(zTippingResultsByGroup[],$J33,AH$11),"")</f>
        <v/>
      </c>
      <c r="AI33" s="14"/>
      <c r="AJ33" s="14" t="b">
        <f t="shared" si="3"/>
        <v>1</v>
      </c>
      <c r="AK33" s="14" t="b">
        <f t="shared" si="4"/>
        <v>0</v>
      </c>
      <c r="AL33" s="14"/>
      <c r="AM33" s="14"/>
      <c r="AN33" s="14"/>
      <c r="AO33" s="14"/>
      <c r="AP33" s="14"/>
      <c r="AQ33" s="14"/>
      <c r="AR33" s="14"/>
      <c r="AS33" s="14"/>
      <c r="AT33" s="21"/>
    </row>
    <row r="34" spans="1:46" x14ac:dyDescent="0.35">
      <c r="A34" s="6">
        <v>21</v>
      </c>
      <c r="B34" s="10" cm="1">
        <f t="array" ref="B34">INDEX(zTippingResultsByGroup[],$J34,B$11)</f>
        <v>224</v>
      </c>
      <c r="C34" s="10" t="b">
        <v>1</v>
      </c>
      <c r="D34" s="10" t="b" cm="1">
        <f t="array" ref="D34">INDEX(zTippingResultsByGroup[],$J34,D$11)&lt;&gt;0</f>
        <v>1</v>
      </c>
      <c r="E34" s="10"/>
      <c r="F34" s="10"/>
      <c r="G34" s="10">
        <f t="shared" si="5"/>
        <v>2</v>
      </c>
      <c r="H34" s="10" t="b">
        <f t="shared" si="7"/>
        <v>0</v>
      </c>
      <c r="I34" s="10">
        <v>21</v>
      </c>
      <c r="J34" s="10">
        <f t="shared" si="8"/>
        <v>146</v>
      </c>
      <c r="K34" s="10" cm="1">
        <f t="array" ref="K34">INDEX(zTippingResultsByGroup[],$J34,K$11)</f>
        <v>13</v>
      </c>
      <c r="L34" s="10" t="b">
        <f t="shared" si="0"/>
        <v>0</v>
      </c>
      <c r="M34" s="10" t="e">
        <f ca="1">_xlfn.XLOOKUP($B34,Results!$A$11:$A$241,Results!$L$11:$L$241,,0)</f>
        <v>#NAME?</v>
      </c>
      <c r="N34" s="10" t="str" cm="1">
        <f t="array" ref="N34">IF($L34,INDEX(zTippingResultsByGroup[],$J34,N$11),"")</f>
        <v/>
      </c>
      <c r="O34" s="10" t="str" cm="1">
        <f t="array" ref="O34">IF($L34,INDEX(zTippingResultsByGroup[],$J34,O$11),"")</f>
        <v/>
      </c>
      <c r="P34" s="10"/>
      <c r="Q34" s="10"/>
      <c r="R34" s="22" t="str">
        <f t="shared" si="1"/>
        <v/>
      </c>
      <c r="S34" s="15" t="str">
        <f ca="1"/>
        <v/>
      </c>
      <c r="T34" s="10" t="str">
        <f t="shared" si="6"/>
        <v/>
      </c>
      <c r="U34" s="20" t="str" cm="1">
        <f t="array" ref="U34">IF($L34,INDEX(zTippingResultsByGroup[],$J34,U$11),"")</f>
        <v/>
      </c>
      <c r="V34" s="20" t="str" cm="1">
        <f t="array" ref="V34">IF($L34,INDEX(zTippingResultsByGroup[],$J34,V$11),"")</f>
        <v/>
      </c>
      <c r="W34" s="20" t="str" cm="1">
        <f t="array" ref="W34">IF($L34,INDEX(zTippingResultsByGroup[],$J34,W$11),"")</f>
        <v/>
      </c>
      <c r="X34" s="29" t="str" cm="1">
        <f t="array" ref="X34">IF($L34,INDEX(zTippingResultsByGroup[],$J34,X$11),"")</f>
        <v/>
      </c>
      <c r="Y34" s="15" t="str" cm="1">
        <f t="array" ref="Y34">LEFT(IF($L34,INDEX(zTippingResultsByGroup[],$J34,Y$11),""),1)</f>
        <v/>
      </c>
      <c r="Z34" s="15" t="str" cm="1">
        <f t="array" ref="Z34">LEFT(IF($L34,INDEX(zTippingResultsByGroup[],$J34,Z$11),""),1)</f>
        <v/>
      </c>
      <c r="AA34" s="15" t="str" cm="1">
        <f t="array" ref="AA34">LEFT(IF($L34,INDEX(zTippingResultsByGroup[],$J34,AA$11),""),1)</f>
        <v/>
      </c>
      <c r="AB34" s="10" t="str" cm="1">
        <f t="array" ref="AB34">IF($L34,INDEX(zTippingResultsByGroup[],$J34,AB$11),"")</f>
        <v/>
      </c>
      <c r="AC34" s="12"/>
      <c r="AD34" s="10"/>
      <c r="AE34" s="12"/>
      <c r="AF34" s="14"/>
      <c r="AG34" s="13" t="b">
        <f t="shared" si="2"/>
        <v>0</v>
      </c>
      <c r="AH34" s="20" t="str" cm="1">
        <f t="array" ref="AH34">IF($L34,INDEX(zTippingResultsByGroup[],$J34,AH$11),"")</f>
        <v/>
      </c>
      <c r="AI34" s="14"/>
      <c r="AJ34" s="14" t="b">
        <f t="shared" si="3"/>
        <v>1</v>
      </c>
      <c r="AK34" s="14" t="b">
        <f t="shared" si="4"/>
        <v>0</v>
      </c>
      <c r="AL34" s="14"/>
      <c r="AM34" s="14"/>
      <c r="AN34" s="14"/>
      <c r="AO34" s="14"/>
      <c r="AP34" s="14"/>
      <c r="AQ34" s="14"/>
      <c r="AR34" s="14"/>
      <c r="AS34" s="14"/>
      <c r="AT34" s="21"/>
    </row>
    <row r="35" spans="1:46" s="11" customFormat="1" x14ac:dyDescent="0.35">
      <c r="A35" s="11">
        <v>22</v>
      </c>
      <c r="B35" s="10" cm="1">
        <f t="array" ref="B35">INDEX(zTippingResultsByGroup[],$J35,B$11)</f>
        <v>154</v>
      </c>
      <c r="C35" s="10" t="b">
        <v>1</v>
      </c>
      <c r="D35" s="10" t="b" cm="1">
        <f t="array" ref="D35">INDEX(zTippingResultsByGroup[],$J35,D$11)&lt;&gt;0</f>
        <v>0</v>
      </c>
      <c r="E35" s="10"/>
      <c r="F35" s="10"/>
      <c r="G35" s="10">
        <f t="shared" si="5"/>
        <v>3</v>
      </c>
      <c r="H35" s="10" t="b">
        <f t="shared" si="7"/>
        <v>0</v>
      </c>
      <c r="I35" s="10">
        <v>22</v>
      </c>
      <c r="J35" s="10">
        <f t="shared" si="8"/>
        <v>147</v>
      </c>
      <c r="K35" s="10" cm="1">
        <f t="array" ref="K35">INDEX(zTippingResultsByGroup[],$J35,K$11)</f>
        <v>13</v>
      </c>
      <c r="L35" s="10" t="b">
        <f t="shared" si="0"/>
        <v>0</v>
      </c>
      <c r="M35" s="10" t="e">
        <f ca="1">_xlfn.XLOOKUP($B35,Results!$A$11:$A$241,Results!$L$11:$L$241,,0)</f>
        <v>#NAME?</v>
      </c>
      <c r="N35" s="10" t="str" cm="1">
        <f t="array" ref="N35">IF($L35,INDEX(zTippingResultsByGroup[],$J35,N$11),"")</f>
        <v/>
      </c>
      <c r="O35" s="10" t="str" cm="1">
        <f t="array" ref="O35">IF($L35,INDEX(zTippingResultsByGroup[],$J35,O$11),"")</f>
        <v/>
      </c>
      <c r="P35" s="10"/>
      <c r="Q35" s="10"/>
      <c r="R35" s="22" t="str">
        <f t="shared" si="1"/>
        <v/>
      </c>
      <c r="S35" s="15" t="str">
        <f ca="1"/>
        <v/>
      </c>
      <c r="T35" s="10" t="str">
        <f t="shared" si="6"/>
        <v/>
      </c>
      <c r="U35" s="20" t="str" cm="1">
        <f t="array" ref="U35">IF($L35,INDEX(zTippingResultsByGroup[],$J35,U$11),"")</f>
        <v/>
      </c>
      <c r="V35" s="20" t="str" cm="1">
        <f t="array" ref="V35">IF($L35,INDEX(zTippingResultsByGroup[],$J35,V$11),"")</f>
        <v/>
      </c>
      <c r="W35" s="20" t="str" cm="1">
        <f t="array" ref="W35">IF($L35,INDEX(zTippingResultsByGroup[],$J35,W$11),"")</f>
        <v/>
      </c>
      <c r="X35" s="29" t="str" cm="1">
        <f t="array" ref="X35">IF($L35,INDEX(zTippingResultsByGroup[],$J35,X$11),"")</f>
        <v/>
      </c>
      <c r="Y35" s="15" t="str" cm="1">
        <f t="array" ref="Y35">LEFT(IF($L35,INDEX(zTippingResultsByGroup[],$J35,Y$11),""),1)</f>
        <v/>
      </c>
      <c r="Z35" s="15" t="str" cm="1">
        <f t="array" ref="Z35">LEFT(IF($L35,INDEX(zTippingResultsByGroup[],$J35,Z$11),""),1)</f>
        <v/>
      </c>
      <c r="AA35" s="15" t="str" cm="1">
        <f t="array" ref="AA35">LEFT(IF($L35,INDEX(zTippingResultsByGroup[],$J35,AA$11),""),1)</f>
        <v/>
      </c>
      <c r="AB35" s="10" t="str" cm="1">
        <f t="array" ref="AB35">IF($L35,INDEX(zTippingResultsByGroup[],$J35,AB$11),"")</f>
        <v/>
      </c>
      <c r="AC35" s="12"/>
      <c r="AD35" s="10"/>
      <c r="AE35" s="12"/>
      <c r="AF35" s="14"/>
      <c r="AG35" s="13" t="b">
        <f t="shared" si="2"/>
        <v>0</v>
      </c>
      <c r="AH35" s="20" t="str" cm="1">
        <f t="array" ref="AH35">IF($L35,INDEX(zTippingResultsByGroup[],$J35,AH$11),"")</f>
        <v/>
      </c>
      <c r="AI35" s="14"/>
      <c r="AJ35" s="14" t="b">
        <f t="shared" si="3"/>
        <v>1</v>
      </c>
      <c r="AK35" s="14" t="b">
        <f t="shared" si="4"/>
        <v>0</v>
      </c>
      <c r="AL35" s="14"/>
      <c r="AM35" s="14"/>
      <c r="AN35" s="14"/>
      <c r="AO35" s="14"/>
      <c r="AP35" s="14"/>
      <c r="AQ35" s="14"/>
      <c r="AR35" s="14"/>
      <c r="AS35" s="14"/>
      <c r="AT35" s="21"/>
    </row>
    <row r="36" spans="1:46" x14ac:dyDescent="0.35">
      <c r="A36" s="6">
        <v>23</v>
      </c>
      <c r="B36" s="10" cm="1">
        <f t="array" ref="B36">INDEX(zTippingResultsByGroup[],$J36,B$11)</f>
        <v>33</v>
      </c>
      <c r="C36" s="10" t="b">
        <v>1</v>
      </c>
      <c r="D36" s="10" t="b" cm="1">
        <f t="array" ref="D36">INDEX(zTippingResultsByGroup[],$J36,D$11)&lt;&gt;0</f>
        <v>1</v>
      </c>
      <c r="E36" s="10"/>
      <c r="F36" s="10"/>
      <c r="G36" s="10">
        <f t="shared" si="5"/>
        <v>4</v>
      </c>
      <c r="H36" s="10" t="b">
        <f t="shared" si="7"/>
        <v>0</v>
      </c>
      <c r="I36" s="10">
        <v>23</v>
      </c>
      <c r="J36" s="10">
        <f t="shared" si="8"/>
        <v>148</v>
      </c>
      <c r="K36" s="10" cm="1">
        <f t="array" ref="K36">INDEX(zTippingResultsByGroup[],$J36,K$11)</f>
        <v>13</v>
      </c>
      <c r="L36" s="10" t="b">
        <f t="shared" si="0"/>
        <v>0</v>
      </c>
      <c r="M36" s="10" t="e">
        <f ca="1">_xlfn.XLOOKUP($B36,Results!$A$11:$A$241,Results!$L$11:$L$241,,0)</f>
        <v>#NAME?</v>
      </c>
      <c r="N36" s="10" t="str" cm="1">
        <f t="array" ref="N36">IF($L36,INDEX(zTippingResultsByGroup[],$J36,N$11),"")</f>
        <v/>
      </c>
      <c r="O36" s="10" t="str" cm="1">
        <f t="array" ref="O36">IF($L36,INDEX(zTippingResultsByGroup[],$J36,O$11),"")</f>
        <v/>
      </c>
      <c r="P36" s="10"/>
      <c r="Q36" s="10"/>
      <c r="R36" s="22" t="str">
        <f t="shared" si="1"/>
        <v/>
      </c>
      <c r="S36" s="15" t="str">
        <f ca="1"/>
        <v/>
      </c>
      <c r="T36" s="10" t="str">
        <f t="shared" si="6"/>
        <v/>
      </c>
      <c r="U36" s="20" t="str" cm="1">
        <f t="array" ref="U36">IF($L36,INDEX(zTippingResultsByGroup[],$J36,U$11),"")</f>
        <v/>
      </c>
      <c r="V36" s="20" t="str" cm="1">
        <f t="array" ref="V36">IF($L36,INDEX(zTippingResultsByGroup[],$J36,V$11),"")</f>
        <v/>
      </c>
      <c r="W36" s="20" t="str" cm="1">
        <f t="array" ref="W36">IF($L36,INDEX(zTippingResultsByGroup[],$J36,W$11),"")</f>
        <v/>
      </c>
      <c r="X36" s="29" t="str" cm="1">
        <f t="array" ref="X36">IF($L36,INDEX(zTippingResultsByGroup[],$J36,X$11),"")</f>
        <v/>
      </c>
      <c r="Y36" s="15" t="str" cm="1">
        <f t="array" ref="Y36">LEFT(IF($L36,INDEX(zTippingResultsByGroup[],$J36,Y$11),""),1)</f>
        <v/>
      </c>
      <c r="Z36" s="15" t="str" cm="1">
        <f t="array" ref="Z36">LEFT(IF($L36,INDEX(zTippingResultsByGroup[],$J36,Z$11),""),1)</f>
        <v/>
      </c>
      <c r="AA36" s="15" t="str" cm="1">
        <f t="array" ref="AA36">LEFT(IF($L36,INDEX(zTippingResultsByGroup[],$J36,AA$11),""),1)</f>
        <v/>
      </c>
      <c r="AB36" s="10" t="str" cm="1">
        <f t="array" ref="AB36">IF($L36,INDEX(zTippingResultsByGroup[],$J36,AB$11),"")</f>
        <v/>
      </c>
      <c r="AC36" s="12"/>
      <c r="AD36" s="10"/>
      <c r="AE36" s="12"/>
      <c r="AF36" s="14"/>
      <c r="AG36" s="13" t="b">
        <f t="shared" si="2"/>
        <v>0</v>
      </c>
      <c r="AH36" s="20" t="str" cm="1">
        <f t="array" ref="AH36">IF($L36,INDEX(zTippingResultsByGroup[],$J36,AH$11),"")</f>
        <v/>
      </c>
      <c r="AI36" s="14"/>
      <c r="AJ36" s="14" t="b">
        <f t="shared" si="3"/>
        <v>1</v>
      </c>
      <c r="AK36" s="14" t="b">
        <f t="shared" si="4"/>
        <v>0</v>
      </c>
      <c r="AL36" s="14"/>
      <c r="AM36" s="14"/>
      <c r="AN36" s="14"/>
      <c r="AO36" s="14"/>
      <c r="AP36" s="14"/>
      <c r="AQ36" s="14"/>
      <c r="AR36" s="14"/>
      <c r="AS36" s="14"/>
      <c r="AT36" s="21"/>
    </row>
    <row r="37" spans="1:46" x14ac:dyDescent="0.35">
      <c r="A37" s="6">
        <v>24</v>
      </c>
      <c r="B37" s="10" cm="1">
        <f t="array" ref="B37">INDEX(zTippingResultsByGroup[],$J37,B$11)</f>
        <v>58</v>
      </c>
      <c r="C37" s="10" t="b">
        <v>1</v>
      </c>
      <c r="D37" s="10" t="b" cm="1">
        <f t="array" ref="D37">INDEX(zTippingResultsByGroup[],$J37,D$11)&lt;&gt;0</f>
        <v>0</v>
      </c>
      <c r="E37" s="10"/>
      <c r="F37" s="10"/>
      <c r="G37" s="10">
        <f t="shared" si="5"/>
        <v>5</v>
      </c>
      <c r="H37" s="10" t="b">
        <f t="shared" si="7"/>
        <v>0</v>
      </c>
      <c r="I37" s="10">
        <v>24</v>
      </c>
      <c r="J37" s="10">
        <f t="shared" si="8"/>
        <v>149</v>
      </c>
      <c r="K37" s="10" cm="1">
        <f t="array" ref="K37">INDEX(zTippingResultsByGroup[],$J37,K$11)</f>
        <v>13</v>
      </c>
      <c r="L37" s="10" t="b">
        <f t="shared" si="0"/>
        <v>0</v>
      </c>
      <c r="M37" s="10" t="e">
        <f ca="1">_xlfn.XLOOKUP($B37,Results!$A$11:$A$241,Results!$L$11:$L$241,,0)</f>
        <v>#NAME?</v>
      </c>
      <c r="N37" s="10" t="str" cm="1">
        <f t="array" ref="N37">IF($L37,INDEX(zTippingResultsByGroup[],$J37,N$11),"")</f>
        <v/>
      </c>
      <c r="O37" s="10" t="str" cm="1">
        <f t="array" ref="O37">IF($L37,INDEX(zTippingResultsByGroup[],$J37,O$11),"")</f>
        <v/>
      </c>
      <c r="P37" s="10"/>
      <c r="Q37" s="10"/>
      <c r="R37" s="22" t="str">
        <f t="shared" si="1"/>
        <v/>
      </c>
      <c r="S37" s="15" t="str">
        <f ca="1"/>
        <v/>
      </c>
      <c r="T37" s="10" t="str">
        <f t="shared" si="6"/>
        <v/>
      </c>
      <c r="U37" s="20" t="str" cm="1">
        <f t="array" ref="U37">IF($L37,INDEX(zTippingResultsByGroup[],$J37,U$11),"")</f>
        <v/>
      </c>
      <c r="V37" s="20" t="str" cm="1">
        <f t="array" ref="V37">IF($L37,INDEX(zTippingResultsByGroup[],$J37,V$11),"")</f>
        <v/>
      </c>
      <c r="W37" s="20" t="str" cm="1">
        <f t="array" ref="W37">IF($L37,INDEX(zTippingResultsByGroup[],$J37,W$11),"")</f>
        <v/>
      </c>
      <c r="X37" s="29" t="str" cm="1">
        <f t="array" ref="X37">IF($L37,INDEX(zTippingResultsByGroup[],$J37,X$11),"")</f>
        <v/>
      </c>
      <c r="Y37" s="15" t="str" cm="1">
        <f t="array" ref="Y37">LEFT(IF($L37,INDEX(zTippingResultsByGroup[],$J37,Y$11),""),1)</f>
        <v/>
      </c>
      <c r="Z37" s="15" t="str" cm="1">
        <f t="array" ref="Z37">LEFT(IF($L37,INDEX(zTippingResultsByGroup[],$J37,Z$11),""),1)</f>
        <v/>
      </c>
      <c r="AA37" s="15" t="str" cm="1">
        <f t="array" ref="AA37">LEFT(IF($L37,INDEX(zTippingResultsByGroup[],$J37,AA$11),""),1)</f>
        <v/>
      </c>
      <c r="AB37" s="10" t="str" cm="1">
        <f t="array" ref="AB37">IF($L37,INDEX(zTippingResultsByGroup[],$J37,AB$11),"")</f>
        <v/>
      </c>
      <c r="AC37" s="12"/>
      <c r="AD37" s="10"/>
      <c r="AE37" s="12"/>
      <c r="AF37" s="14"/>
      <c r="AG37" s="13" t="b">
        <f t="shared" si="2"/>
        <v>0</v>
      </c>
      <c r="AH37" s="20" t="str" cm="1">
        <f t="array" ref="AH37">IF($L37,INDEX(zTippingResultsByGroup[],$J37,AH$11),"")</f>
        <v/>
      </c>
      <c r="AI37" s="14"/>
      <c r="AJ37" s="14" t="b">
        <f t="shared" si="3"/>
        <v>1</v>
      </c>
      <c r="AK37" s="14" t="b">
        <f t="shared" si="4"/>
        <v>0</v>
      </c>
      <c r="AL37" s="14"/>
      <c r="AM37" s="14"/>
      <c r="AN37" s="14"/>
      <c r="AO37" s="14"/>
      <c r="AP37" s="14"/>
      <c r="AQ37" s="14"/>
      <c r="AR37" s="14"/>
      <c r="AS37" s="14"/>
      <c r="AT37" s="21"/>
    </row>
    <row r="38" spans="1:46" s="11" customFormat="1" x14ac:dyDescent="0.35">
      <c r="A38" s="11">
        <v>25</v>
      </c>
      <c r="B38" s="10" cm="1">
        <f t="array" ref="B38">INDEX(zTippingResultsByGroup[],$J38,B$11)</f>
        <v>104</v>
      </c>
      <c r="C38" s="10" t="b">
        <v>1</v>
      </c>
      <c r="D38" s="10" t="b" cm="1">
        <f t="array" ref="D38">INDEX(zTippingResultsByGroup[],$J38,D$11)&lt;&gt;0</f>
        <v>0</v>
      </c>
      <c r="E38" s="10"/>
      <c r="F38" s="10"/>
      <c r="G38" s="10">
        <f t="shared" si="5"/>
        <v>1</v>
      </c>
      <c r="H38" s="10" t="b">
        <f t="shared" si="7"/>
        <v>0</v>
      </c>
      <c r="I38" s="10">
        <v>25</v>
      </c>
      <c r="J38" s="10">
        <f t="shared" si="8"/>
        <v>150</v>
      </c>
      <c r="K38" s="10" cm="1">
        <f t="array" ref="K38">INDEX(zTippingResultsByGroup[],$J38,K$11)</f>
        <v>13</v>
      </c>
      <c r="L38" s="10" t="b">
        <f t="shared" si="0"/>
        <v>0</v>
      </c>
      <c r="M38" s="10" t="e">
        <f ca="1">_xlfn.XLOOKUP($B38,Results!$A$11:$A$241,Results!$L$11:$L$241,,0)</f>
        <v>#NAME?</v>
      </c>
      <c r="N38" s="10" t="str" cm="1">
        <f t="array" ref="N38">IF($L38,INDEX(zTippingResultsByGroup[],$J38,N$11),"")</f>
        <v/>
      </c>
      <c r="O38" s="10" t="str" cm="1">
        <f t="array" ref="O38">IF($L38,INDEX(zTippingResultsByGroup[],$J38,O$11),"")</f>
        <v/>
      </c>
      <c r="P38" s="10"/>
      <c r="Q38" s="10"/>
      <c r="R38" s="22" t="str">
        <f t="shared" si="1"/>
        <v/>
      </c>
      <c r="S38" s="15" t="str">
        <f ca="1"/>
        <v/>
      </c>
      <c r="T38" s="10" t="str">
        <f t="shared" si="6"/>
        <v/>
      </c>
      <c r="U38" s="20" t="str" cm="1">
        <f t="array" ref="U38">IF($L38,INDEX(zTippingResultsByGroup[],$J38,U$11),"")</f>
        <v/>
      </c>
      <c r="V38" s="20" t="str" cm="1">
        <f t="array" ref="V38">IF($L38,INDEX(zTippingResultsByGroup[],$J38,V$11),"")</f>
        <v/>
      </c>
      <c r="W38" s="20" t="str" cm="1">
        <f t="array" ref="W38">IF($L38,INDEX(zTippingResultsByGroup[],$J38,W$11),"")</f>
        <v/>
      </c>
      <c r="X38" s="29" t="str" cm="1">
        <f t="array" ref="X38">IF($L38,INDEX(zTippingResultsByGroup[],$J38,X$11),"")</f>
        <v/>
      </c>
      <c r="Y38" s="15" t="str" cm="1">
        <f t="array" ref="Y38">LEFT(IF($L38,INDEX(zTippingResultsByGroup[],$J38,Y$11),""),1)</f>
        <v/>
      </c>
      <c r="Z38" s="15" t="str" cm="1">
        <f t="array" ref="Z38">LEFT(IF($L38,INDEX(zTippingResultsByGroup[],$J38,Z$11),""),1)</f>
        <v/>
      </c>
      <c r="AA38" s="15" t="str" cm="1">
        <f t="array" ref="AA38">LEFT(IF($L38,INDEX(zTippingResultsByGroup[],$J38,AA$11),""),1)</f>
        <v/>
      </c>
      <c r="AB38" s="10" t="str" cm="1">
        <f t="array" ref="AB38">IF($L38,INDEX(zTippingResultsByGroup[],$J38,AB$11),"")</f>
        <v/>
      </c>
      <c r="AC38" s="12"/>
      <c r="AD38" s="10"/>
      <c r="AE38" s="12"/>
      <c r="AF38" s="14"/>
      <c r="AG38" s="13" t="b">
        <f t="shared" si="2"/>
        <v>0</v>
      </c>
      <c r="AH38" s="20" t="str" cm="1">
        <f t="array" ref="AH38">IF($L38,INDEX(zTippingResultsByGroup[],$J38,AH$11),"")</f>
        <v/>
      </c>
      <c r="AI38" s="14"/>
      <c r="AJ38" s="14" t="b">
        <f t="shared" si="3"/>
        <v>1</v>
      </c>
      <c r="AK38" s="14" t="b">
        <f t="shared" si="4"/>
        <v>0</v>
      </c>
      <c r="AL38" s="14"/>
      <c r="AM38" s="14"/>
      <c r="AN38" s="14"/>
      <c r="AO38" s="14"/>
      <c r="AP38" s="14"/>
      <c r="AQ38" s="14"/>
      <c r="AR38" s="14"/>
      <c r="AS38" s="14"/>
      <c r="AT38" s="21"/>
    </row>
    <row r="39" spans="1:46" x14ac:dyDescent="0.35">
      <c r="A39" s="6">
        <v>26</v>
      </c>
      <c r="B39" s="10" cm="1">
        <f t="array" ref="B39">INDEX(zTippingResultsByGroup[],$J39,B$11)</f>
        <v>132</v>
      </c>
      <c r="C39" s="10" t="b">
        <v>1</v>
      </c>
      <c r="D39" s="10" t="b" cm="1">
        <f t="array" ref="D39">INDEX(zTippingResultsByGroup[],$J39,D$11)&lt;&gt;0</f>
        <v>0</v>
      </c>
      <c r="E39" s="10"/>
      <c r="F39" s="10"/>
      <c r="G39" s="10">
        <f t="shared" si="5"/>
        <v>2</v>
      </c>
      <c r="H39" s="10" t="b">
        <f t="shared" si="7"/>
        <v>0</v>
      </c>
      <c r="I39" s="10">
        <v>26</v>
      </c>
      <c r="J39" s="10">
        <f t="shared" si="8"/>
        <v>151</v>
      </c>
      <c r="K39" s="10" cm="1">
        <f t="array" ref="K39">INDEX(zTippingResultsByGroup[],$J39,K$11)</f>
        <v>13</v>
      </c>
      <c r="L39" s="10" t="b">
        <f t="shared" si="0"/>
        <v>0</v>
      </c>
      <c r="M39" s="10" t="e">
        <f ca="1">_xlfn.XLOOKUP($B39,Results!$A$11:$A$241,Results!$L$11:$L$241,,0)</f>
        <v>#NAME?</v>
      </c>
      <c r="N39" s="10" t="str" cm="1">
        <f t="array" ref="N39">IF($L39,INDEX(zTippingResultsByGroup[],$J39,N$11),"")</f>
        <v/>
      </c>
      <c r="O39" s="10" t="str" cm="1">
        <f t="array" ref="O39">IF($L39,INDEX(zTippingResultsByGroup[],$J39,O$11),"")</f>
        <v/>
      </c>
      <c r="P39" s="10"/>
      <c r="Q39" s="10"/>
      <c r="R39" s="22" t="str">
        <f t="shared" si="1"/>
        <v/>
      </c>
      <c r="S39" s="15" t="str">
        <f ca="1"/>
        <v/>
      </c>
      <c r="T39" s="10" t="str">
        <f t="shared" si="6"/>
        <v/>
      </c>
      <c r="U39" s="20" t="str" cm="1">
        <f t="array" ref="U39">IF($L39,INDEX(zTippingResultsByGroup[],$J39,U$11),"")</f>
        <v/>
      </c>
      <c r="V39" s="20" t="str" cm="1">
        <f t="array" ref="V39">IF($L39,INDEX(zTippingResultsByGroup[],$J39,V$11),"")</f>
        <v/>
      </c>
      <c r="W39" s="20" t="str" cm="1">
        <f t="array" ref="W39">IF($L39,INDEX(zTippingResultsByGroup[],$J39,W$11),"")</f>
        <v/>
      </c>
      <c r="X39" s="29" t="str" cm="1">
        <f t="array" ref="X39">IF($L39,INDEX(zTippingResultsByGroup[],$J39,X$11),"")</f>
        <v/>
      </c>
      <c r="Y39" s="15" t="str" cm="1">
        <f t="array" ref="Y39">LEFT(IF($L39,INDEX(zTippingResultsByGroup[],$J39,Y$11),""),1)</f>
        <v/>
      </c>
      <c r="Z39" s="15" t="str" cm="1">
        <f t="array" ref="Z39">LEFT(IF($L39,INDEX(zTippingResultsByGroup[],$J39,Z$11),""),1)</f>
        <v/>
      </c>
      <c r="AA39" s="15" t="str" cm="1">
        <f t="array" ref="AA39">LEFT(IF($L39,INDEX(zTippingResultsByGroup[],$J39,AA$11),""),1)</f>
        <v/>
      </c>
      <c r="AB39" s="10" t="str" cm="1">
        <f t="array" ref="AB39">IF($L39,INDEX(zTippingResultsByGroup[],$J39,AB$11),"")</f>
        <v/>
      </c>
      <c r="AC39" s="12"/>
      <c r="AD39" s="10"/>
      <c r="AE39" s="12"/>
      <c r="AF39" s="14"/>
      <c r="AG39" s="13" t="b">
        <f t="shared" si="2"/>
        <v>0</v>
      </c>
      <c r="AH39" s="20" t="str" cm="1">
        <f t="array" ref="AH39">IF($L39,INDEX(zTippingResultsByGroup[],$J39,AH$11),"")</f>
        <v/>
      </c>
      <c r="AI39" s="14"/>
      <c r="AJ39" s="14" t="b">
        <f t="shared" si="3"/>
        <v>1</v>
      </c>
      <c r="AK39" s="14" t="b">
        <f t="shared" si="4"/>
        <v>0</v>
      </c>
      <c r="AL39" s="14"/>
      <c r="AM39" s="14"/>
      <c r="AN39" s="14"/>
      <c r="AO39" s="14"/>
      <c r="AP39" s="14"/>
      <c r="AQ39" s="14"/>
      <c r="AR39" s="14"/>
      <c r="AS39" s="14"/>
      <c r="AT39" s="21"/>
    </row>
    <row r="40" spans="1:46" x14ac:dyDescent="0.35">
      <c r="A40" s="6">
        <v>27</v>
      </c>
      <c r="B40" s="10" cm="1">
        <f t="array" ref="B40">INDEX(zTippingResultsByGroup[],$J40,B$11)</f>
        <v>278</v>
      </c>
      <c r="C40" s="10" t="b">
        <v>1</v>
      </c>
      <c r="D40" s="10" t="b" cm="1">
        <f t="array" ref="D40">INDEX(zTippingResultsByGroup[],$J40,D$11)&lt;&gt;0</f>
        <v>0</v>
      </c>
      <c r="E40" s="10"/>
      <c r="F40" s="10"/>
      <c r="G40" s="10">
        <f t="shared" si="5"/>
        <v>3</v>
      </c>
      <c r="H40" s="10" t="b">
        <f t="shared" si="7"/>
        <v>0</v>
      </c>
      <c r="I40" s="10">
        <v>27</v>
      </c>
      <c r="J40" s="10">
        <f t="shared" si="8"/>
        <v>152</v>
      </c>
      <c r="K40" s="10" cm="1">
        <f t="array" ref="K40">INDEX(zTippingResultsByGroup[],$J40,K$11)</f>
        <v>13</v>
      </c>
      <c r="L40" s="10" t="b">
        <f t="shared" si="0"/>
        <v>0</v>
      </c>
      <c r="M40" s="10" t="e">
        <f ca="1">_xlfn.XLOOKUP($B40,Results!$A$11:$A$241,Results!$L$11:$L$241,,0)</f>
        <v>#NAME?</v>
      </c>
      <c r="N40" s="10" t="str" cm="1">
        <f t="array" ref="N40">IF($L40,INDEX(zTippingResultsByGroup[],$J40,N$11),"")</f>
        <v/>
      </c>
      <c r="O40" s="10" t="str" cm="1">
        <f t="array" ref="O40">IF($L40,INDEX(zTippingResultsByGroup[],$J40,O$11),"")</f>
        <v/>
      </c>
      <c r="P40" s="10"/>
      <c r="Q40" s="10"/>
      <c r="R40" s="22" t="str">
        <f t="shared" si="1"/>
        <v/>
      </c>
      <c r="S40" s="15" t="str">
        <f ca="1"/>
        <v/>
      </c>
      <c r="T40" s="10" t="str">
        <f t="shared" si="6"/>
        <v/>
      </c>
      <c r="U40" s="20" t="str" cm="1">
        <f t="array" ref="U40">IF($L40,INDEX(zTippingResultsByGroup[],$J40,U$11),"")</f>
        <v/>
      </c>
      <c r="V40" s="20" t="str" cm="1">
        <f t="array" ref="V40">IF($L40,INDEX(zTippingResultsByGroup[],$J40,V$11),"")</f>
        <v/>
      </c>
      <c r="W40" s="20" t="str" cm="1">
        <f t="array" ref="W40">IF($L40,INDEX(zTippingResultsByGroup[],$J40,W$11),"")</f>
        <v/>
      </c>
      <c r="X40" s="29" t="str" cm="1">
        <f t="array" ref="X40">IF($L40,INDEX(zTippingResultsByGroup[],$J40,X$11),"")</f>
        <v/>
      </c>
      <c r="Y40" s="15" t="str" cm="1">
        <f t="array" ref="Y40">LEFT(IF($L40,INDEX(zTippingResultsByGroup[],$J40,Y$11),""),1)</f>
        <v/>
      </c>
      <c r="Z40" s="15" t="str" cm="1">
        <f t="array" ref="Z40">LEFT(IF($L40,INDEX(zTippingResultsByGroup[],$J40,Z$11),""),1)</f>
        <v/>
      </c>
      <c r="AA40" s="15" t="str" cm="1">
        <f t="array" ref="AA40">LEFT(IF($L40,INDEX(zTippingResultsByGroup[],$J40,AA$11),""),1)</f>
        <v/>
      </c>
      <c r="AB40" s="10" t="str" cm="1">
        <f t="array" ref="AB40">IF($L40,INDEX(zTippingResultsByGroup[],$J40,AB$11),"")</f>
        <v/>
      </c>
      <c r="AC40" s="12"/>
      <c r="AD40" s="10"/>
      <c r="AE40" s="12"/>
      <c r="AF40" s="14"/>
      <c r="AG40" s="13" t="b">
        <f t="shared" si="2"/>
        <v>0</v>
      </c>
      <c r="AH40" s="20" t="str" cm="1">
        <f t="array" ref="AH40">IF($L40,INDEX(zTippingResultsByGroup[],$J40,AH$11),"")</f>
        <v/>
      </c>
      <c r="AI40" s="14"/>
      <c r="AJ40" s="14" t="b">
        <f t="shared" si="3"/>
        <v>1</v>
      </c>
      <c r="AK40" s="14" t="b">
        <f t="shared" si="4"/>
        <v>0</v>
      </c>
      <c r="AL40" s="14"/>
      <c r="AM40" s="14"/>
      <c r="AN40" s="14"/>
      <c r="AO40" s="14"/>
      <c r="AP40" s="14"/>
      <c r="AQ40" s="14"/>
      <c r="AR40" s="14"/>
      <c r="AS40" s="14"/>
      <c r="AT40" s="21"/>
    </row>
    <row r="41" spans="1:46" x14ac:dyDescent="0.35">
      <c r="A41" s="6">
        <v>28</v>
      </c>
      <c r="B41" s="10" cm="1">
        <f t="array" ref="B41">INDEX(zTippingResultsByGroup[],$J41,B$11)</f>
        <v>236</v>
      </c>
      <c r="C41" s="10" t="b">
        <v>1</v>
      </c>
      <c r="D41" s="10" t="b" cm="1">
        <f t="array" ref="D41">INDEX(zTippingResultsByGroup[],$J41,D$11)&lt;&gt;0</f>
        <v>1</v>
      </c>
      <c r="E41" s="10"/>
      <c r="F41" s="10"/>
      <c r="G41" s="10">
        <f t="shared" si="5"/>
        <v>4</v>
      </c>
      <c r="H41" s="10" t="b">
        <f t="shared" si="7"/>
        <v>0</v>
      </c>
      <c r="I41" s="10">
        <v>28</v>
      </c>
      <c r="J41" s="10">
        <f t="shared" si="8"/>
        <v>153</v>
      </c>
      <c r="K41" s="10" cm="1">
        <f t="array" ref="K41">INDEX(zTippingResultsByGroup[],$J41,K$11)</f>
        <v>13</v>
      </c>
      <c r="L41" s="10" t="b">
        <f t="shared" si="0"/>
        <v>0</v>
      </c>
      <c r="M41" s="10" t="e">
        <f ca="1">_xlfn.XLOOKUP($B41,Results!$A$11:$A$241,Results!$L$11:$L$241,,0)</f>
        <v>#NAME?</v>
      </c>
      <c r="N41" s="10" t="str" cm="1">
        <f t="array" ref="N41">IF($L41,INDEX(zTippingResultsByGroup[],$J41,N$11),"")</f>
        <v/>
      </c>
      <c r="O41" s="10" t="str" cm="1">
        <f t="array" ref="O41">IF($L41,INDEX(zTippingResultsByGroup[],$J41,O$11),"")</f>
        <v/>
      </c>
      <c r="P41" s="10"/>
      <c r="Q41" s="10"/>
      <c r="R41" s="22" t="str">
        <f t="shared" si="1"/>
        <v/>
      </c>
      <c r="S41" s="15" t="str">
        <f ca="1"/>
        <v/>
      </c>
      <c r="T41" s="10" t="str">
        <f t="shared" si="6"/>
        <v/>
      </c>
      <c r="U41" s="20" t="str" cm="1">
        <f t="array" ref="U41">IF($L41,INDEX(zTippingResultsByGroup[],$J41,U$11),"")</f>
        <v/>
      </c>
      <c r="V41" s="20" t="str" cm="1">
        <f t="array" ref="V41">IF($L41,INDEX(zTippingResultsByGroup[],$J41,V$11),"")</f>
        <v/>
      </c>
      <c r="W41" s="20" t="str" cm="1">
        <f t="array" ref="W41">IF($L41,INDEX(zTippingResultsByGroup[],$J41,W$11),"")</f>
        <v/>
      </c>
      <c r="X41" s="29" t="str" cm="1">
        <f t="array" ref="X41">IF($L41,INDEX(zTippingResultsByGroup[],$J41,X$11),"")</f>
        <v/>
      </c>
      <c r="Y41" s="15" t="str" cm="1">
        <f t="array" ref="Y41">LEFT(IF($L41,INDEX(zTippingResultsByGroup[],$J41,Y$11),""),1)</f>
        <v/>
      </c>
      <c r="Z41" s="15" t="str" cm="1">
        <f t="array" ref="Z41">LEFT(IF($L41,INDEX(zTippingResultsByGroup[],$J41,Z$11),""),1)</f>
        <v/>
      </c>
      <c r="AA41" s="15" t="str" cm="1">
        <f t="array" ref="AA41">LEFT(IF($L41,INDEX(zTippingResultsByGroup[],$J41,AA$11),""),1)</f>
        <v/>
      </c>
      <c r="AB41" s="10" t="str" cm="1">
        <f t="array" ref="AB41">IF($L41,INDEX(zTippingResultsByGroup[],$J41,AB$11),"")</f>
        <v/>
      </c>
      <c r="AC41" s="12"/>
      <c r="AD41" s="10"/>
      <c r="AE41" s="12"/>
      <c r="AF41" s="14"/>
      <c r="AG41" s="13" t="b">
        <f t="shared" si="2"/>
        <v>0</v>
      </c>
      <c r="AH41" s="20" t="str" cm="1">
        <f t="array" ref="AH41">IF($L41,INDEX(zTippingResultsByGroup[],$J41,AH$11),"")</f>
        <v/>
      </c>
      <c r="AI41" s="14"/>
      <c r="AJ41" s="14" t="b">
        <f t="shared" si="3"/>
        <v>1</v>
      </c>
      <c r="AK41" s="14" t="b">
        <f t="shared" si="4"/>
        <v>0</v>
      </c>
      <c r="AL41" s="14"/>
      <c r="AM41" s="14"/>
      <c r="AN41" s="14"/>
      <c r="AO41" s="14"/>
      <c r="AP41" s="14"/>
      <c r="AQ41" s="14"/>
      <c r="AR41" s="14"/>
      <c r="AS41" s="14"/>
      <c r="AT41" s="21"/>
    </row>
    <row r="42" spans="1:46" x14ac:dyDescent="0.35">
      <c r="A42" s="6">
        <v>29</v>
      </c>
      <c r="B42" s="10" cm="1">
        <f t="array" ref="B42">INDEX(zTippingResultsByGroup[],$J42,B$11)</f>
        <v>141</v>
      </c>
      <c r="C42" s="10" t="b">
        <v>1</v>
      </c>
      <c r="D42" s="10" t="b" cm="1">
        <f t="array" ref="D42">INDEX(zTippingResultsByGroup[],$J42,D$11)&lt;&gt;0</f>
        <v>0</v>
      </c>
      <c r="E42" s="10"/>
      <c r="F42" s="10"/>
      <c r="G42" s="10">
        <f t="shared" si="5"/>
        <v>5</v>
      </c>
      <c r="H42" s="10" t="b">
        <f t="shared" si="7"/>
        <v>0</v>
      </c>
      <c r="I42" s="10">
        <v>29</v>
      </c>
      <c r="J42" s="10">
        <f t="shared" si="8"/>
        <v>154</v>
      </c>
      <c r="K42" s="10" cm="1">
        <f t="array" ref="K42">INDEX(zTippingResultsByGroup[],$J42,K$11)</f>
        <v>13</v>
      </c>
      <c r="L42" s="10" t="b">
        <f t="shared" si="0"/>
        <v>0</v>
      </c>
      <c r="M42" s="10" t="e">
        <f ca="1">_xlfn.XLOOKUP($B42,Results!$A$11:$A$241,Results!$L$11:$L$241,,0)</f>
        <v>#NAME?</v>
      </c>
      <c r="N42" s="10" t="str" cm="1">
        <f t="array" ref="N42">IF($L42,INDEX(zTippingResultsByGroup[],$J42,N$11),"")</f>
        <v/>
      </c>
      <c r="O42" s="10" t="str" cm="1">
        <f t="array" ref="O42">IF($L42,INDEX(zTippingResultsByGroup[],$J42,O$11),"")</f>
        <v/>
      </c>
      <c r="P42" s="10"/>
      <c r="Q42" s="10"/>
      <c r="R42" s="22" t="str">
        <f t="shared" si="1"/>
        <v/>
      </c>
      <c r="S42" s="15" t="str">
        <f ca="1"/>
        <v/>
      </c>
      <c r="T42" s="10" t="str">
        <f t="shared" si="6"/>
        <v/>
      </c>
      <c r="U42" s="20" t="str" cm="1">
        <f t="array" ref="U42">IF($L42,INDEX(zTippingResultsByGroup[],$J42,U$11),"")</f>
        <v/>
      </c>
      <c r="V42" s="20" t="str" cm="1">
        <f t="array" ref="V42">IF($L42,INDEX(zTippingResultsByGroup[],$J42,V$11),"")</f>
        <v/>
      </c>
      <c r="W42" s="20" t="str" cm="1">
        <f t="array" ref="W42">IF($L42,INDEX(zTippingResultsByGroup[],$J42,W$11),"")</f>
        <v/>
      </c>
      <c r="X42" s="29" t="str" cm="1">
        <f t="array" ref="X42">IF($L42,INDEX(zTippingResultsByGroup[],$J42,X$11),"")</f>
        <v/>
      </c>
      <c r="Y42" s="15" t="str" cm="1">
        <f t="array" ref="Y42">LEFT(IF($L42,INDEX(zTippingResultsByGroup[],$J42,Y$11),""),1)</f>
        <v/>
      </c>
      <c r="Z42" s="15" t="str" cm="1">
        <f t="array" ref="Z42">LEFT(IF($L42,INDEX(zTippingResultsByGroup[],$J42,Z$11),""),1)</f>
        <v/>
      </c>
      <c r="AA42" s="15" t="str" cm="1">
        <f t="array" ref="AA42">LEFT(IF($L42,INDEX(zTippingResultsByGroup[],$J42,AA$11),""),1)</f>
        <v/>
      </c>
      <c r="AB42" s="10" t="str" cm="1">
        <f t="array" ref="AB42">IF($L42,INDEX(zTippingResultsByGroup[],$J42,AB$11),"")</f>
        <v/>
      </c>
      <c r="AC42" s="12"/>
      <c r="AD42" s="10"/>
      <c r="AE42" s="12"/>
      <c r="AF42" s="14"/>
      <c r="AG42" s="13" t="b">
        <f t="shared" si="2"/>
        <v>0</v>
      </c>
      <c r="AH42" s="20" t="str" cm="1">
        <f t="array" ref="AH42">IF($L42,INDEX(zTippingResultsByGroup[],$J42,AH$11),"")</f>
        <v/>
      </c>
      <c r="AI42" s="14"/>
      <c r="AJ42" s="14" t="b">
        <f t="shared" si="3"/>
        <v>1</v>
      </c>
      <c r="AK42" s="14" t="b">
        <f t="shared" si="4"/>
        <v>0</v>
      </c>
      <c r="AL42" s="14"/>
      <c r="AM42" s="14"/>
      <c r="AN42" s="14"/>
      <c r="AO42" s="14"/>
      <c r="AP42" s="14"/>
      <c r="AQ42" s="14"/>
      <c r="AR42" s="14"/>
      <c r="AS42" s="14"/>
      <c r="AT42" s="21"/>
    </row>
    <row r="43" spans="1:46" x14ac:dyDescent="0.35">
      <c r="A43" s="6">
        <v>30</v>
      </c>
      <c r="B43" s="10" cm="1">
        <f t="array" ref="B43">INDEX(zTippingResultsByGroup[],$J43,B$11)</f>
        <v>110</v>
      </c>
      <c r="C43" s="10" t="b">
        <v>1</v>
      </c>
      <c r="D43" s="10" t="b" cm="1">
        <f t="array" ref="D43">INDEX(zTippingResultsByGroup[],$J43,D$11)&lt;&gt;0</f>
        <v>0</v>
      </c>
      <c r="E43" s="10"/>
      <c r="F43" s="10"/>
      <c r="G43" s="10">
        <f t="shared" si="5"/>
        <v>1</v>
      </c>
      <c r="H43" s="10" t="b">
        <f t="shared" si="7"/>
        <v>0</v>
      </c>
      <c r="I43" s="10">
        <v>30</v>
      </c>
      <c r="J43" s="10">
        <f t="shared" si="8"/>
        <v>155</v>
      </c>
      <c r="K43" s="10" cm="1">
        <f t="array" ref="K43">INDEX(zTippingResultsByGroup[],$J43,K$11)</f>
        <v>13</v>
      </c>
      <c r="L43" s="10" t="b">
        <f t="shared" si="0"/>
        <v>0</v>
      </c>
      <c r="M43" s="10" t="e">
        <f ca="1">_xlfn.XLOOKUP($B43,Results!$A$11:$A$241,Results!$L$11:$L$241,,0)</f>
        <v>#NAME?</v>
      </c>
      <c r="N43" s="10" t="str" cm="1">
        <f t="array" ref="N43">IF($L43,INDEX(zTippingResultsByGroup[],$J43,N$11),"")</f>
        <v/>
      </c>
      <c r="O43" s="10" t="str" cm="1">
        <f t="array" ref="O43">IF($L43,INDEX(zTippingResultsByGroup[],$J43,O$11),"")</f>
        <v/>
      </c>
      <c r="P43" s="10"/>
      <c r="Q43" s="10"/>
      <c r="R43" s="22" t="str">
        <f t="shared" si="1"/>
        <v/>
      </c>
      <c r="S43" s="15" t="str">
        <f ca="1"/>
        <v/>
      </c>
      <c r="T43" s="10" t="str">
        <f t="shared" si="6"/>
        <v/>
      </c>
      <c r="U43" s="20" t="str" cm="1">
        <f t="array" ref="U43">IF($L43,INDEX(zTippingResultsByGroup[],$J43,U$11),"")</f>
        <v/>
      </c>
      <c r="V43" s="20" t="str" cm="1">
        <f t="array" ref="V43">IF($L43,INDEX(zTippingResultsByGroup[],$J43,V$11),"")</f>
        <v/>
      </c>
      <c r="W43" s="20" t="str" cm="1">
        <f t="array" ref="W43">IF($L43,INDEX(zTippingResultsByGroup[],$J43,W$11),"")</f>
        <v/>
      </c>
      <c r="X43" s="29" t="str" cm="1">
        <f t="array" ref="X43">IF($L43,INDEX(zTippingResultsByGroup[],$J43,X$11),"")</f>
        <v/>
      </c>
      <c r="Y43" s="15" t="str" cm="1">
        <f t="array" ref="Y43">LEFT(IF($L43,INDEX(zTippingResultsByGroup[],$J43,Y$11),""),1)</f>
        <v/>
      </c>
      <c r="Z43" s="15" t="str" cm="1">
        <f t="array" ref="Z43">LEFT(IF($L43,INDEX(zTippingResultsByGroup[],$J43,Z$11),""),1)</f>
        <v/>
      </c>
      <c r="AA43" s="15" t="str" cm="1">
        <f t="array" ref="AA43">LEFT(IF($L43,INDEX(zTippingResultsByGroup[],$J43,AA$11),""),1)</f>
        <v/>
      </c>
      <c r="AB43" s="10" t="str" cm="1">
        <f t="array" ref="AB43">IF($L43,INDEX(zTippingResultsByGroup[],$J43,AB$11),"")</f>
        <v/>
      </c>
      <c r="AC43" s="12"/>
      <c r="AD43" s="10"/>
      <c r="AE43" s="12"/>
      <c r="AF43" s="14"/>
      <c r="AG43" s="13" t="b">
        <f t="shared" si="2"/>
        <v>0</v>
      </c>
      <c r="AH43" s="20" t="str" cm="1">
        <f t="array" ref="AH43">IF($L43,INDEX(zTippingResultsByGroup[],$J43,AH$11),"")</f>
        <v/>
      </c>
      <c r="AI43" s="14"/>
      <c r="AJ43" s="14" t="b">
        <f t="shared" si="3"/>
        <v>1</v>
      </c>
      <c r="AK43" s="14" t="b">
        <f t="shared" si="4"/>
        <v>0</v>
      </c>
      <c r="AL43" s="14"/>
      <c r="AM43" s="14"/>
      <c r="AN43" s="14"/>
      <c r="AO43" s="14"/>
      <c r="AP43" s="14"/>
      <c r="AQ43" s="14"/>
      <c r="AR43" s="14"/>
      <c r="AS43" s="14"/>
      <c r="AT43" s="21"/>
    </row>
    <row r="44" spans="1:46" s="11" customFormat="1" x14ac:dyDescent="0.35">
      <c r="A44" s="11">
        <v>31</v>
      </c>
      <c r="B44" s="10" cm="1">
        <f t="array" ref="B44">INDEX(zTippingResultsByGroup[],$J44,B$11)</f>
        <v>31</v>
      </c>
      <c r="C44" s="10" t="b">
        <v>1</v>
      </c>
      <c r="D44" s="10" t="b" cm="1">
        <f t="array" ref="D44">INDEX(zTippingResultsByGroup[],$J44,D$11)&lt;&gt;0</f>
        <v>0</v>
      </c>
      <c r="E44" s="10"/>
      <c r="F44" s="10"/>
      <c r="G44" s="10">
        <f t="shared" si="5"/>
        <v>2</v>
      </c>
      <c r="H44" s="10" t="b">
        <f t="shared" si="7"/>
        <v>0</v>
      </c>
      <c r="I44" s="10">
        <v>31</v>
      </c>
      <c r="J44" s="10">
        <f t="shared" si="8"/>
        <v>156</v>
      </c>
      <c r="K44" s="10" cm="1">
        <f t="array" ref="K44">INDEX(zTippingResultsByGroup[],$J44,K$11)</f>
        <v>13</v>
      </c>
      <c r="L44" s="10" t="b">
        <f t="shared" si="0"/>
        <v>0</v>
      </c>
      <c r="M44" s="10" t="e">
        <f ca="1">_xlfn.XLOOKUP($B44,Results!$A$11:$A$241,Results!$L$11:$L$241,,0)</f>
        <v>#NAME?</v>
      </c>
      <c r="N44" s="10" t="str" cm="1">
        <f t="array" ref="N44">IF($L44,INDEX(zTippingResultsByGroup[],$J44,N$11),"")</f>
        <v/>
      </c>
      <c r="O44" s="10" t="str" cm="1">
        <f t="array" ref="O44">IF($L44,INDEX(zTippingResultsByGroup[],$J44,O$11),"")</f>
        <v/>
      </c>
      <c r="P44" s="10"/>
      <c r="Q44" s="10"/>
      <c r="R44" s="22" t="str">
        <f t="shared" si="1"/>
        <v/>
      </c>
      <c r="S44" s="15" t="str">
        <f ca="1"/>
        <v/>
      </c>
      <c r="T44" s="10" t="str">
        <f t="shared" si="6"/>
        <v/>
      </c>
      <c r="U44" s="20" t="str" cm="1">
        <f t="array" ref="U44">IF($L44,INDEX(zTippingResultsByGroup[],$J44,U$11),"")</f>
        <v/>
      </c>
      <c r="V44" s="20" t="str" cm="1">
        <f t="array" ref="V44">IF($L44,INDEX(zTippingResultsByGroup[],$J44,V$11),"")</f>
        <v/>
      </c>
      <c r="W44" s="20" t="str" cm="1">
        <f t="array" ref="W44">IF($L44,INDEX(zTippingResultsByGroup[],$J44,W$11),"")</f>
        <v/>
      </c>
      <c r="X44" s="29" t="str" cm="1">
        <f t="array" ref="X44">IF($L44,INDEX(zTippingResultsByGroup[],$J44,X$11),"")</f>
        <v/>
      </c>
      <c r="Y44" s="15" t="str" cm="1">
        <f t="array" ref="Y44">LEFT(IF($L44,INDEX(zTippingResultsByGroup[],$J44,Y$11),""),1)</f>
        <v/>
      </c>
      <c r="Z44" s="15" t="str" cm="1">
        <f t="array" ref="Z44">LEFT(IF($L44,INDEX(zTippingResultsByGroup[],$J44,Z$11),""),1)</f>
        <v/>
      </c>
      <c r="AA44" s="15" t="str" cm="1">
        <f t="array" ref="AA44">LEFT(IF($L44,INDEX(zTippingResultsByGroup[],$J44,AA$11),""),1)</f>
        <v/>
      </c>
      <c r="AB44" s="10" t="str" cm="1">
        <f t="array" ref="AB44">IF($L44,INDEX(zTippingResultsByGroup[],$J44,AB$11),"")</f>
        <v/>
      </c>
      <c r="AC44" s="12"/>
      <c r="AD44" s="10"/>
      <c r="AE44" s="12"/>
      <c r="AF44" s="14"/>
      <c r="AG44" s="13" t="b">
        <f t="shared" si="2"/>
        <v>0</v>
      </c>
      <c r="AH44" s="20" t="str" cm="1">
        <f t="array" ref="AH44">IF($L44,INDEX(zTippingResultsByGroup[],$J44,AH$11),"")</f>
        <v/>
      </c>
      <c r="AI44" s="14"/>
      <c r="AJ44" s="14" t="b">
        <f t="shared" si="3"/>
        <v>1</v>
      </c>
      <c r="AK44" s="14" t="b">
        <f t="shared" si="4"/>
        <v>0</v>
      </c>
      <c r="AL44" s="14"/>
      <c r="AM44" s="14"/>
      <c r="AN44" s="14"/>
      <c r="AO44" s="14"/>
      <c r="AP44" s="14"/>
      <c r="AQ44" s="14"/>
      <c r="AR44" s="14"/>
      <c r="AS44" s="14"/>
      <c r="AT44" s="21"/>
    </row>
    <row r="45" spans="1:46" x14ac:dyDescent="0.35">
      <c r="A45" s="6">
        <v>32</v>
      </c>
      <c r="B45" s="10" cm="1">
        <f t="array" ref="B45">INDEX(zTippingResultsByGroup[],$J45,B$11)</f>
        <v>276</v>
      </c>
      <c r="C45" s="10" t="b">
        <v>1</v>
      </c>
      <c r="D45" s="10" t="b" cm="1">
        <f t="array" ref="D45">INDEX(zTippingResultsByGroup[],$J45,D$11)&lt;&gt;0</f>
        <v>0</v>
      </c>
      <c r="E45" s="10"/>
      <c r="F45" s="10"/>
      <c r="G45" s="10">
        <f t="shared" si="5"/>
        <v>3</v>
      </c>
      <c r="H45" s="10" t="b">
        <f t="shared" si="7"/>
        <v>0</v>
      </c>
      <c r="I45" s="10">
        <v>32</v>
      </c>
      <c r="J45" s="10">
        <f t="shared" si="8"/>
        <v>157</v>
      </c>
      <c r="K45" s="10" cm="1">
        <f t="array" ref="K45">INDEX(zTippingResultsByGroup[],$J45,K$11)</f>
        <v>13</v>
      </c>
      <c r="L45" s="10" t="b">
        <f t="shared" si="0"/>
        <v>0</v>
      </c>
      <c r="M45" s="10" t="e">
        <f ca="1">_xlfn.XLOOKUP($B45,Results!$A$11:$A$241,Results!$L$11:$L$241,,0)</f>
        <v>#NAME?</v>
      </c>
      <c r="N45" s="10" t="str" cm="1">
        <f t="array" ref="N45">IF($L45,INDEX(zTippingResultsByGroup[],$J45,N$11),"")</f>
        <v/>
      </c>
      <c r="O45" s="10" t="str" cm="1">
        <f t="array" ref="O45">IF($L45,INDEX(zTippingResultsByGroup[],$J45,O$11),"")</f>
        <v/>
      </c>
      <c r="P45" s="10"/>
      <c r="Q45" s="10"/>
      <c r="R45" s="22" t="str">
        <f t="shared" si="1"/>
        <v/>
      </c>
      <c r="S45" s="15" t="str">
        <f ca="1"/>
        <v/>
      </c>
      <c r="T45" s="10" t="str">
        <f t="shared" si="6"/>
        <v/>
      </c>
      <c r="U45" s="20" t="str" cm="1">
        <f t="array" ref="U45">IF($L45,INDEX(zTippingResultsByGroup[],$J45,U$11),"")</f>
        <v/>
      </c>
      <c r="V45" s="20" t="str" cm="1">
        <f t="array" ref="V45">IF($L45,INDEX(zTippingResultsByGroup[],$J45,V$11),"")</f>
        <v/>
      </c>
      <c r="W45" s="20" t="str" cm="1">
        <f t="array" ref="W45">IF($L45,INDEX(zTippingResultsByGroup[],$J45,W$11),"")</f>
        <v/>
      </c>
      <c r="X45" s="29" t="str" cm="1">
        <f t="array" ref="X45">IF($L45,INDEX(zTippingResultsByGroup[],$J45,X$11),"")</f>
        <v/>
      </c>
      <c r="Y45" s="15" t="str" cm="1">
        <f t="array" ref="Y45">LEFT(IF($L45,INDEX(zTippingResultsByGroup[],$J45,Y$11),""),1)</f>
        <v/>
      </c>
      <c r="Z45" s="15" t="str" cm="1">
        <f t="array" ref="Z45">LEFT(IF($L45,INDEX(zTippingResultsByGroup[],$J45,Z$11),""),1)</f>
        <v/>
      </c>
      <c r="AA45" s="15" t="str" cm="1">
        <f t="array" ref="AA45">LEFT(IF($L45,INDEX(zTippingResultsByGroup[],$J45,AA$11),""),1)</f>
        <v/>
      </c>
      <c r="AB45" s="10" t="str" cm="1">
        <f t="array" ref="AB45">IF($L45,INDEX(zTippingResultsByGroup[],$J45,AB$11),"")</f>
        <v/>
      </c>
      <c r="AC45" s="12"/>
      <c r="AD45" s="10"/>
      <c r="AE45" s="12"/>
      <c r="AF45" s="14"/>
      <c r="AG45" s="13" t="b">
        <f t="shared" si="2"/>
        <v>0</v>
      </c>
      <c r="AH45" s="20" t="str" cm="1">
        <f t="array" ref="AH45">IF($L45,INDEX(zTippingResultsByGroup[],$J45,AH$11),"")</f>
        <v/>
      </c>
      <c r="AI45" s="14"/>
      <c r="AJ45" s="14" t="b">
        <f t="shared" si="3"/>
        <v>1</v>
      </c>
      <c r="AK45" s="14" t="b">
        <f t="shared" si="4"/>
        <v>0</v>
      </c>
      <c r="AL45" s="14"/>
      <c r="AM45" s="14"/>
      <c r="AN45" s="14"/>
      <c r="AO45" s="14"/>
      <c r="AP45" s="14"/>
      <c r="AQ45" s="14"/>
      <c r="AR45" s="14"/>
      <c r="AS45" s="14"/>
      <c r="AT45" s="21"/>
    </row>
    <row r="46" spans="1:46" x14ac:dyDescent="0.35">
      <c r="A46" s="6">
        <v>33</v>
      </c>
      <c r="B46" s="10" cm="1">
        <f t="array" ref="B46">INDEX(zTippingResultsByGroup[],$J46,B$11)</f>
        <v>218</v>
      </c>
      <c r="C46" s="10" t="b">
        <v>1</v>
      </c>
      <c r="D46" s="10" t="b" cm="1">
        <f t="array" ref="D46">INDEX(zTippingResultsByGroup[],$J46,D$11)&lt;&gt;0</f>
        <v>0</v>
      </c>
      <c r="E46" s="10"/>
      <c r="F46" s="10"/>
      <c r="G46" s="10">
        <f t="shared" si="5"/>
        <v>4</v>
      </c>
      <c r="H46" s="10" t="b">
        <f t="shared" si="7"/>
        <v>0</v>
      </c>
      <c r="I46" s="10">
        <v>33</v>
      </c>
      <c r="J46" s="10">
        <f t="shared" si="8"/>
        <v>158</v>
      </c>
      <c r="K46" s="10" cm="1">
        <f t="array" ref="K46">INDEX(zTippingResultsByGroup[],$J46,K$11)</f>
        <v>13</v>
      </c>
      <c r="L46" s="10" t="b">
        <f t="shared" ref="L46:L63" si="9">IFERROR($K46=GroupID,FALSE)</f>
        <v>0</v>
      </c>
      <c r="M46" s="10" t="e">
        <f ca="1">_xlfn.XLOOKUP($B46,Results!$A$11:$A$241,Results!$L$11:$L$241,,0)</f>
        <v>#NAME?</v>
      </c>
      <c r="N46" s="10" t="str" cm="1">
        <f t="array" ref="N46">IF($L46,INDEX(zTippingResultsByGroup[],$J46,N$11),"")</f>
        <v/>
      </c>
      <c r="O46" s="10" t="str" cm="1">
        <f t="array" ref="O46">IF($L46,INDEX(zTippingResultsByGroup[],$J46,O$11),"")</f>
        <v/>
      </c>
      <c r="P46" s="10"/>
      <c r="Q46" s="10"/>
      <c r="R46" s="22" t="str">
        <f t="shared" ref="R46:R63" si="10">IF($L46,IF(ISNUMBER(I46),IF(W46&lt;&gt;W45,I46,R45),""),"")</f>
        <v/>
      </c>
      <c r="S46" s="15" t="str">
        <f ca="1"/>
        <v/>
      </c>
      <c r="T46" s="10" t="str">
        <f t="shared" si="6"/>
        <v/>
      </c>
      <c r="U46" s="20" t="str" cm="1">
        <f t="array" ref="U46">IF($L46,INDEX(zTippingResultsByGroup[],$J46,U$11),"")</f>
        <v/>
      </c>
      <c r="V46" s="20" t="str" cm="1">
        <f t="array" ref="V46">IF($L46,INDEX(zTippingResultsByGroup[],$J46,V$11),"")</f>
        <v/>
      </c>
      <c r="W46" s="20" t="str" cm="1">
        <f t="array" ref="W46">IF($L46,INDEX(zTippingResultsByGroup[],$J46,W$11),"")</f>
        <v/>
      </c>
      <c r="X46" s="29" t="str" cm="1">
        <f t="array" ref="X46">IF($L46,INDEX(zTippingResultsByGroup[],$J46,X$11),"")</f>
        <v/>
      </c>
      <c r="Y46" s="15" t="str" cm="1">
        <f t="array" ref="Y46">LEFT(IF($L46,INDEX(zTippingResultsByGroup[],$J46,Y$11),""),1)</f>
        <v/>
      </c>
      <c r="Z46" s="15" t="str" cm="1">
        <f t="array" ref="Z46">LEFT(IF($L46,INDEX(zTippingResultsByGroup[],$J46,Z$11),""),1)</f>
        <v/>
      </c>
      <c r="AA46" s="15" t="str" cm="1">
        <f t="array" ref="AA46">LEFT(IF($L46,INDEX(zTippingResultsByGroup[],$J46,AA$11),""),1)</f>
        <v/>
      </c>
      <c r="AB46" s="10" t="str" cm="1">
        <f t="array" ref="AB46">IF($L46,INDEX(zTippingResultsByGroup[],$J46,AB$11),"")</f>
        <v/>
      </c>
      <c r="AC46" s="12"/>
      <c r="AD46" s="10"/>
      <c r="AE46" s="12"/>
      <c r="AF46" s="14"/>
      <c r="AG46" s="13" t="b">
        <f t="shared" ref="AG46:AG63" si="11">ISNUMBER(_xlfn.XMATCH(AF46,$AL$1:$AT$1,0))</f>
        <v>0</v>
      </c>
      <c r="AH46" s="20" t="str" cm="1">
        <f t="array" ref="AH46">IF($L46,INDEX(zTippingResultsByGroup[],$J46,AH$11),"")</f>
        <v/>
      </c>
      <c r="AI46" s="14"/>
      <c r="AJ46" s="14" t="b">
        <f t="shared" ref="AJ46:AJ63" si="12">ISNUMBER(_xlfn.XMATCH(AI46,$AL46:$AT46,0))</f>
        <v>1</v>
      </c>
      <c r="AK46" s="14" t="b">
        <f t="shared" ref="AK46:AK63" si="13">ISNUMBER(_xlfn.XMATCH($AI46,$AL$1:$AT$1,0))</f>
        <v>0</v>
      </c>
      <c r="AL46" s="14"/>
      <c r="AM46" s="14"/>
      <c r="AN46" s="14"/>
      <c r="AO46" s="14"/>
      <c r="AP46" s="14"/>
      <c r="AQ46" s="14"/>
      <c r="AR46" s="14"/>
      <c r="AS46" s="14"/>
      <c r="AT46" s="21"/>
    </row>
    <row r="47" spans="1:46" x14ac:dyDescent="0.35">
      <c r="A47" s="6">
        <v>34</v>
      </c>
      <c r="B47" s="10" cm="1">
        <f t="array" ref="B47">INDEX(zTippingResultsByGroup[],$J47,B$11)</f>
        <v>212</v>
      </c>
      <c r="C47" s="10" t="b">
        <v>1</v>
      </c>
      <c r="D47" s="10" t="b" cm="1">
        <f t="array" ref="D47">INDEX(zTippingResultsByGroup[],$J47,D$11)&lt;&gt;0</f>
        <v>1</v>
      </c>
      <c r="E47" s="10"/>
      <c r="F47" s="10"/>
      <c r="G47" s="10">
        <f t="shared" si="5"/>
        <v>5</v>
      </c>
      <c r="H47" s="10" t="b">
        <f t="shared" si="7"/>
        <v>0</v>
      </c>
      <c r="I47" s="10">
        <v>34</v>
      </c>
      <c r="J47" s="10">
        <f t="shared" si="8"/>
        <v>159</v>
      </c>
      <c r="K47" s="10" cm="1">
        <f t="array" ref="K47">INDEX(zTippingResultsByGroup[],$J47,K$11)</f>
        <v>13</v>
      </c>
      <c r="L47" s="10" t="b">
        <f t="shared" si="9"/>
        <v>0</v>
      </c>
      <c r="M47" s="10" t="e">
        <f ca="1">_xlfn.XLOOKUP($B47,Results!$A$11:$A$241,Results!$L$11:$L$241,,0)</f>
        <v>#NAME?</v>
      </c>
      <c r="N47" s="10" t="str" cm="1">
        <f t="array" ref="N47">IF($L47,INDEX(zTippingResultsByGroup[],$J47,N$11),"")</f>
        <v/>
      </c>
      <c r="O47" s="10" t="str" cm="1">
        <f t="array" ref="O47">IF($L47,INDEX(zTippingResultsByGroup[],$J47,O$11),"")</f>
        <v/>
      </c>
      <c r="P47" s="10"/>
      <c r="Q47" s="10"/>
      <c r="R47" s="22" t="str">
        <f t="shared" si="10"/>
        <v/>
      </c>
      <c r="S47" s="15" t="str">
        <f ca="1"/>
        <v/>
      </c>
      <c r="T47" s="10" t="str">
        <f t="shared" si="6"/>
        <v/>
      </c>
      <c r="U47" s="20" t="str" cm="1">
        <f t="array" ref="U47">IF($L47,INDEX(zTippingResultsByGroup[],$J47,U$11),"")</f>
        <v/>
      </c>
      <c r="V47" s="20" t="str" cm="1">
        <f t="array" ref="V47">IF($L47,INDEX(zTippingResultsByGroup[],$J47,V$11),"")</f>
        <v/>
      </c>
      <c r="W47" s="20" t="str" cm="1">
        <f t="array" ref="W47">IF($L47,INDEX(zTippingResultsByGroup[],$J47,W$11),"")</f>
        <v/>
      </c>
      <c r="X47" s="29" t="str" cm="1">
        <f t="array" ref="X47">IF($L47,INDEX(zTippingResultsByGroup[],$J47,X$11),"")</f>
        <v/>
      </c>
      <c r="Y47" s="15" t="str" cm="1">
        <f t="array" ref="Y47">LEFT(IF($L47,INDEX(zTippingResultsByGroup[],$J47,Y$11),""),1)</f>
        <v/>
      </c>
      <c r="Z47" s="15" t="str" cm="1">
        <f t="array" ref="Z47">LEFT(IF($L47,INDEX(zTippingResultsByGroup[],$J47,Z$11),""),1)</f>
        <v/>
      </c>
      <c r="AA47" s="15" t="str" cm="1">
        <f t="array" ref="AA47">LEFT(IF($L47,INDEX(zTippingResultsByGroup[],$J47,AA$11),""),1)</f>
        <v/>
      </c>
      <c r="AB47" s="10" t="str" cm="1">
        <f t="array" ref="AB47">IF($L47,INDEX(zTippingResultsByGroup[],$J47,AB$11),"")</f>
        <v/>
      </c>
      <c r="AC47" s="12"/>
      <c r="AD47" s="10"/>
      <c r="AE47" s="12"/>
      <c r="AF47" s="14"/>
      <c r="AG47" s="13" t="b">
        <f t="shared" si="11"/>
        <v>0</v>
      </c>
      <c r="AH47" s="20" t="str" cm="1">
        <f t="array" ref="AH47">IF($L47,INDEX(zTippingResultsByGroup[],$J47,AH$11),"")</f>
        <v/>
      </c>
      <c r="AI47" s="14"/>
      <c r="AJ47" s="14" t="b">
        <f t="shared" si="12"/>
        <v>1</v>
      </c>
      <c r="AK47" s="14" t="b">
        <f t="shared" si="13"/>
        <v>0</v>
      </c>
      <c r="AL47" s="14"/>
      <c r="AM47" s="14"/>
      <c r="AN47" s="14"/>
      <c r="AO47" s="14"/>
      <c r="AP47" s="14"/>
      <c r="AQ47" s="14"/>
      <c r="AR47" s="14"/>
      <c r="AS47" s="14"/>
      <c r="AT47" s="21"/>
    </row>
    <row r="48" spans="1:46" s="11" customFormat="1" x14ac:dyDescent="0.35">
      <c r="A48" s="11">
        <v>35</v>
      </c>
      <c r="B48" s="10" cm="1">
        <f t="array" ref="B48">INDEX(zTippingResultsByGroup[],$J48,B$11)</f>
        <v>272</v>
      </c>
      <c r="C48" s="10" t="b">
        <v>1</v>
      </c>
      <c r="D48" s="10" t="b" cm="1">
        <f t="array" ref="D48">INDEX(zTippingResultsByGroup[],$J48,D$11)&lt;&gt;0</f>
        <v>0</v>
      </c>
      <c r="E48" s="10"/>
      <c r="F48" s="10"/>
      <c r="G48" s="10">
        <f t="shared" si="5"/>
        <v>1</v>
      </c>
      <c r="H48" s="10" t="b">
        <f t="shared" si="7"/>
        <v>0</v>
      </c>
      <c r="I48" s="10">
        <v>35</v>
      </c>
      <c r="J48" s="10">
        <f t="shared" si="8"/>
        <v>160</v>
      </c>
      <c r="K48" s="10" cm="1">
        <f t="array" ref="K48">INDEX(zTippingResultsByGroup[],$J48,K$11)</f>
        <v>13</v>
      </c>
      <c r="L48" s="10" t="b">
        <f t="shared" si="9"/>
        <v>0</v>
      </c>
      <c r="M48" s="10" t="e">
        <f ca="1">_xlfn.XLOOKUP($B48,Results!$A$11:$A$241,Results!$L$11:$L$241,,0)</f>
        <v>#NAME?</v>
      </c>
      <c r="N48" s="10" t="str" cm="1">
        <f t="array" ref="N48">IF($L48,INDEX(zTippingResultsByGroup[],$J48,N$11),"")</f>
        <v/>
      </c>
      <c r="O48" s="10" t="str" cm="1">
        <f t="array" ref="O48">IF($L48,INDEX(zTippingResultsByGroup[],$J48,O$11),"")</f>
        <v/>
      </c>
      <c r="P48" s="10"/>
      <c r="Q48" s="10"/>
      <c r="R48" s="22" t="str">
        <f t="shared" si="10"/>
        <v/>
      </c>
      <c r="S48" s="15" t="str">
        <f ca="1"/>
        <v/>
      </c>
      <c r="T48" s="10" t="str">
        <f t="shared" si="6"/>
        <v/>
      </c>
      <c r="U48" s="20" t="str" cm="1">
        <f t="array" ref="U48">IF($L48,INDEX(zTippingResultsByGroup[],$J48,U$11),"")</f>
        <v/>
      </c>
      <c r="V48" s="20" t="str" cm="1">
        <f t="array" ref="V48">IF($L48,INDEX(zTippingResultsByGroup[],$J48,V$11),"")</f>
        <v/>
      </c>
      <c r="W48" s="20" t="str" cm="1">
        <f t="array" ref="W48">IF($L48,INDEX(zTippingResultsByGroup[],$J48,W$11),"")</f>
        <v/>
      </c>
      <c r="X48" s="29" t="str" cm="1">
        <f t="array" ref="X48">IF($L48,INDEX(zTippingResultsByGroup[],$J48,X$11),"")</f>
        <v/>
      </c>
      <c r="Y48" s="15" t="str" cm="1">
        <f t="array" ref="Y48">LEFT(IF($L48,INDEX(zTippingResultsByGroup[],$J48,Y$11),""),1)</f>
        <v/>
      </c>
      <c r="Z48" s="15" t="str" cm="1">
        <f t="array" ref="Z48">LEFT(IF($L48,INDEX(zTippingResultsByGroup[],$J48,Z$11),""),1)</f>
        <v/>
      </c>
      <c r="AA48" s="15" t="str" cm="1">
        <f t="array" ref="AA48">LEFT(IF($L48,INDEX(zTippingResultsByGroup[],$J48,AA$11),""),1)</f>
        <v/>
      </c>
      <c r="AB48" s="10" t="str" cm="1">
        <f t="array" ref="AB48">IF($L48,INDEX(zTippingResultsByGroup[],$J48,AB$11),"")</f>
        <v/>
      </c>
      <c r="AC48" s="12"/>
      <c r="AD48" s="10"/>
      <c r="AE48" s="12"/>
      <c r="AF48" s="14"/>
      <c r="AG48" s="13" t="b">
        <f t="shared" si="11"/>
        <v>0</v>
      </c>
      <c r="AH48" s="20" t="str" cm="1">
        <f t="array" ref="AH48">IF($L48,INDEX(zTippingResultsByGroup[],$J48,AH$11),"")</f>
        <v/>
      </c>
      <c r="AI48" s="14"/>
      <c r="AJ48" s="14" t="b">
        <f t="shared" si="12"/>
        <v>1</v>
      </c>
      <c r="AK48" s="14" t="b">
        <f t="shared" si="13"/>
        <v>0</v>
      </c>
      <c r="AL48" s="14"/>
      <c r="AM48" s="14"/>
      <c r="AN48" s="14"/>
      <c r="AO48" s="14"/>
      <c r="AP48" s="14"/>
      <c r="AQ48" s="14"/>
      <c r="AR48" s="14"/>
      <c r="AS48" s="14"/>
      <c r="AT48" s="21"/>
    </row>
    <row r="49" spans="1:46" s="11" customFormat="1" x14ac:dyDescent="0.35">
      <c r="A49" s="11">
        <v>36</v>
      </c>
      <c r="B49" s="10" cm="1">
        <f t="array" ref="B49">INDEX(zTippingResultsByGroup[],$J49,B$11)</f>
        <v>81</v>
      </c>
      <c r="C49" s="10" t="b">
        <v>1</v>
      </c>
      <c r="D49" s="10" t="b" cm="1">
        <f t="array" ref="D49">INDEX(zTippingResultsByGroup[],$J49,D$11)&lt;&gt;0</f>
        <v>0</v>
      </c>
      <c r="E49" s="10"/>
      <c r="F49" s="10"/>
      <c r="G49" s="10">
        <f t="shared" si="5"/>
        <v>2</v>
      </c>
      <c r="H49" s="10" t="b">
        <f t="shared" si="7"/>
        <v>0</v>
      </c>
      <c r="I49" s="10">
        <v>36</v>
      </c>
      <c r="J49" s="10">
        <f t="shared" si="8"/>
        <v>161</v>
      </c>
      <c r="K49" s="10" cm="1">
        <f t="array" ref="K49">INDEX(zTippingResultsByGroup[],$J49,K$11)</f>
        <v>13</v>
      </c>
      <c r="L49" s="10" t="b">
        <f t="shared" si="9"/>
        <v>0</v>
      </c>
      <c r="M49" s="10" t="e">
        <f ca="1">_xlfn.XLOOKUP($B49,Results!$A$11:$A$241,Results!$L$11:$L$241,,0)</f>
        <v>#NAME?</v>
      </c>
      <c r="N49" s="10" t="str" cm="1">
        <f t="array" ref="N49">IF($L49,INDEX(zTippingResultsByGroup[],$J49,N$11),"")</f>
        <v/>
      </c>
      <c r="O49" s="10" t="str" cm="1">
        <f t="array" ref="O49">IF($L49,INDEX(zTippingResultsByGroup[],$J49,O$11),"")</f>
        <v/>
      </c>
      <c r="P49" s="10"/>
      <c r="Q49" s="10"/>
      <c r="R49" s="22" t="str">
        <f t="shared" si="10"/>
        <v/>
      </c>
      <c r="S49" s="15" t="str">
        <f ca="1"/>
        <v/>
      </c>
      <c r="T49" s="10" t="str">
        <f t="shared" si="6"/>
        <v/>
      </c>
      <c r="U49" s="20" t="str" cm="1">
        <f t="array" ref="U49">IF($L49,INDEX(zTippingResultsByGroup[],$J49,U$11),"")</f>
        <v/>
      </c>
      <c r="V49" s="20" t="str" cm="1">
        <f t="array" ref="V49">IF($L49,INDEX(zTippingResultsByGroup[],$J49,V$11),"")</f>
        <v/>
      </c>
      <c r="W49" s="20" t="str" cm="1">
        <f t="array" ref="W49">IF($L49,INDEX(zTippingResultsByGroup[],$J49,W$11),"")</f>
        <v/>
      </c>
      <c r="X49" s="29" t="str" cm="1">
        <f t="array" ref="X49">IF($L49,INDEX(zTippingResultsByGroup[],$J49,X$11),"")</f>
        <v/>
      </c>
      <c r="Y49" s="15" t="str" cm="1">
        <f t="array" ref="Y49">LEFT(IF($L49,INDEX(zTippingResultsByGroup[],$J49,Y$11),""),1)</f>
        <v/>
      </c>
      <c r="Z49" s="15" t="str" cm="1">
        <f t="array" ref="Z49">LEFT(IF($L49,INDEX(zTippingResultsByGroup[],$J49,Z$11),""),1)</f>
        <v/>
      </c>
      <c r="AA49" s="15" t="str" cm="1">
        <f t="array" ref="AA49">LEFT(IF($L49,INDEX(zTippingResultsByGroup[],$J49,AA$11),""),1)</f>
        <v/>
      </c>
      <c r="AB49" s="10" t="str" cm="1">
        <f t="array" ref="AB49">IF($L49,INDEX(zTippingResultsByGroup[],$J49,AB$11),"")</f>
        <v/>
      </c>
      <c r="AC49" s="12"/>
      <c r="AD49" s="10"/>
      <c r="AE49" s="12"/>
      <c r="AF49" s="14"/>
      <c r="AG49" s="13" t="b">
        <f t="shared" si="11"/>
        <v>0</v>
      </c>
      <c r="AH49" s="20" t="str" cm="1">
        <f t="array" ref="AH49">IF($L49,INDEX(zTippingResultsByGroup[],$J49,AH$11),"")</f>
        <v/>
      </c>
      <c r="AI49" s="14"/>
      <c r="AJ49" s="14" t="b">
        <f t="shared" si="12"/>
        <v>1</v>
      </c>
      <c r="AK49" s="14" t="b">
        <f t="shared" si="13"/>
        <v>0</v>
      </c>
      <c r="AL49" s="14"/>
      <c r="AM49" s="14"/>
      <c r="AN49" s="14"/>
      <c r="AO49" s="14"/>
      <c r="AP49" s="14"/>
      <c r="AQ49" s="14"/>
      <c r="AR49" s="14"/>
      <c r="AS49" s="14"/>
      <c r="AT49" s="21"/>
    </row>
    <row r="50" spans="1:46" s="11" customFormat="1" x14ac:dyDescent="0.35">
      <c r="A50" s="11">
        <v>37</v>
      </c>
      <c r="B50" s="10" cm="1">
        <f t="array" ref="B50">INDEX(zTippingResultsByGroup[],$J50,B$11)</f>
        <v>41</v>
      </c>
      <c r="C50" s="10" t="b">
        <v>1</v>
      </c>
      <c r="D50" s="10" t="b" cm="1">
        <f t="array" ref="D50">INDEX(zTippingResultsByGroup[],$J50,D$11)&lt;&gt;0</f>
        <v>0</v>
      </c>
      <c r="E50" s="10"/>
      <c r="F50" s="10"/>
      <c r="G50" s="10">
        <f t="shared" si="5"/>
        <v>3</v>
      </c>
      <c r="H50" s="10" t="b">
        <f t="shared" si="7"/>
        <v>0</v>
      </c>
      <c r="I50" s="10">
        <v>37</v>
      </c>
      <c r="J50" s="10">
        <f t="shared" si="8"/>
        <v>162</v>
      </c>
      <c r="K50" s="10" cm="1">
        <f t="array" ref="K50">INDEX(zTippingResultsByGroup[],$J50,K$11)</f>
        <v>13</v>
      </c>
      <c r="L50" s="10" t="b">
        <f t="shared" si="9"/>
        <v>0</v>
      </c>
      <c r="M50" s="10" t="e">
        <f ca="1">_xlfn.XLOOKUP($B50,Results!$A$11:$A$241,Results!$L$11:$L$241,,0)</f>
        <v>#NAME?</v>
      </c>
      <c r="N50" s="10" t="str" cm="1">
        <f t="array" ref="N50">IF($L50,INDEX(zTippingResultsByGroup[],$J50,N$11),"")</f>
        <v/>
      </c>
      <c r="O50" s="10" t="str" cm="1">
        <f t="array" ref="O50">IF($L50,INDEX(zTippingResultsByGroup[],$J50,O$11),"")</f>
        <v/>
      </c>
      <c r="P50" s="10"/>
      <c r="Q50" s="10"/>
      <c r="R50" s="22" t="str">
        <f t="shared" si="10"/>
        <v/>
      </c>
      <c r="S50" s="15" t="str">
        <f ca="1"/>
        <v/>
      </c>
      <c r="T50" s="10" t="str">
        <f t="shared" si="6"/>
        <v/>
      </c>
      <c r="U50" s="20" t="str" cm="1">
        <f t="array" ref="U50">IF($L50,INDEX(zTippingResultsByGroup[],$J50,U$11),"")</f>
        <v/>
      </c>
      <c r="V50" s="20" t="str" cm="1">
        <f t="array" ref="V50">IF($L50,INDEX(zTippingResultsByGroup[],$J50,V$11),"")</f>
        <v/>
      </c>
      <c r="W50" s="20" t="str" cm="1">
        <f t="array" ref="W50">IF($L50,INDEX(zTippingResultsByGroup[],$J50,W$11),"")</f>
        <v/>
      </c>
      <c r="X50" s="29" t="str" cm="1">
        <f t="array" ref="X50">IF($L50,INDEX(zTippingResultsByGroup[],$J50,X$11),"")</f>
        <v/>
      </c>
      <c r="Y50" s="15" t="str" cm="1">
        <f t="array" ref="Y50">LEFT(IF($L50,INDEX(zTippingResultsByGroup[],$J50,Y$11),""),1)</f>
        <v/>
      </c>
      <c r="Z50" s="15" t="str" cm="1">
        <f t="array" ref="Z50">LEFT(IF($L50,INDEX(zTippingResultsByGroup[],$J50,Z$11),""),1)</f>
        <v/>
      </c>
      <c r="AA50" s="15" t="str" cm="1">
        <f t="array" ref="AA50">LEFT(IF($L50,INDEX(zTippingResultsByGroup[],$J50,AA$11),""),1)</f>
        <v/>
      </c>
      <c r="AB50" s="10" t="str" cm="1">
        <f t="array" ref="AB50">IF($L50,INDEX(zTippingResultsByGroup[],$J50,AB$11),"")</f>
        <v/>
      </c>
      <c r="AC50" s="12"/>
      <c r="AD50" s="10"/>
      <c r="AE50" s="12"/>
      <c r="AF50" s="14"/>
      <c r="AG50" s="13" t="b">
        <f t="shared" si="11"/>
        <v>0</v>
      </c>
      <c r="AH50" s="20" t="str" cm="1">
        <f t="array" ref="AH50">IF($L50,INDEX(zTippingResultsByGroup[],$J50,AH$11),"")</f>
        <v/>
      </c>
      <c r="AI50" s="14"/>
      <c r="AJ50" s="14" t="b">
        <f t="shared" si="12"/>
        <v>1</v>
      </c>
      <c r="AK50" s="14" t="b">
        <f t="shared" si="13"/>
        <v>0</v>
      </c>
      <c r="AL50" s="14"/>
      <c r="AM50" s="14"/>
      <c r="AN50" s="14"/>
      <c r="AO50" s="14"/>
      <c r="AP50" s="14"/>
      <c r="AQ50" s="14"/>
      <c r="AR50" s="14"/>
      <c r="AS50" s="14"/>
      <c r="AT50" s="21"/>
    </row>
    <row r="51" spans="1:46" x14ac:dyDescent="0.35">
      <c r="A51" s="6">
        <v>38</v>
      </c>
      <c r="B51" s="10" cm="1">
        <f t="array" ref="B51">INDEX(zTippingResultsByGroup[],$J51,B$11)</f>
        <v>98</v>
      </c>
      <c r="C51" s="10" t="b">
        <v>1</v>
      </c>
      <c r="D51" s="10" t="b" cm="1">
        <f t="array" ref="D51">INDEX(zTippingResultsByGroup[],$J51,D$11)&lt;&gt;0</f>
        <v>0</v>
      </c>
      <c r="E51" s="10"/>
      <c r="F51" s="10"/>
      <c r="G51" s="10">
        <f t="shared" si="5"/>
        <v>4</v>
      </c>
      <c r="H51" s="10" t="b">
        <f t="shared" si="7"/>
        <v>0</v>
      </c>
      <c r="I51" s="10">
        <v>38</v>
      </c>
      <c r="J51" s="10">
        <f t="shared" si="8"/>
        <v>163</v>
      </c>
      <c r="K51" s="10" cm="1">
        <f t="array" ref="K51">INDEX(zTippingResultsByGroup[],$J51,K$11)</f>
        <v>11</v>
      </c>
      <c r="L51" s="10" t="b">
        <f t="shared" si="9"/>
        <v>0</v>
      </c>
      <c r="M51" s="10" t="e">
        <f ca="1">_xlfn.XLOOKUP($B51,Results!$A$11:$A$241,Results!$L$11:$L$241,,0)</f>
        <v>#NAME?</v>
      </c>
      <c r="N51" s="10" t="str" cm="1">
        <f t="array" ref="N51">IF($L51,INDEX(zTippingResultsByGroup[],$J51,N$11),"")</f>
        <v/>
      </c>
      <c r="O51" s="10" t="str" cm="1">
        <f t="array" ref="O51">IF($L51,INDEX(zTippingResultsByGroup[],$J51,O$11),"")</f>
        <v/>
      </c>
      <c r="P51" s="10"/>
      <c r="Q51" s="10"/>
      <c r="R51" s="22" t="str">
        <f t="shared" si="10"/>
        <v/>
      </c>
      <c r="S51" s="15" t="str">
        <f ca="1"/>
        <v/>
      </c>
      <c r="T51" s="10" t="str">
        <f t="shared" si="6"/>
        <v/>
      </c>
      <c r="U51" s="20" t="str" cm="1">
        <f t="array" ref="U51">IF($L51,INDEX(zTippingResultsByGroup[],$J51,U$11),"")</f>
        <v/>
      </c>
      <c r="V51" s="20" t="str" cm="1">
        <f t="array" ref="V51">IF($L51,INDEX(zTippingResultsByGroup[],$J51,V$11),"")</f>
        <v/>
      </c>
      <c r="W51" s="20" t="str" cm="1">
        <f t="array" ref="W51">IF($L51,INDEX(zTippingResultsByGroup[],$J51,W$11),"")</f>
        <v/>
      </c>
      <c r="X51" s="29" t="str" cm="1">
        <f t="array" ref="X51">IF($L51,INDEX(zTippingResultsByGroup[],$J51,X$11),"")</f>
        <v/>
      </c>
      <c r="Y51" s="15" t="str" cm="1">
        <f t="array" ref="Y51">LEFT(IF($L51,INDEX(zTippingResultsByGroup[],$J51,Y$11),""),1)</f>
        <v/>
      </c>
      <c r="Z51" s="15" t="str" cm="1">
        <f t="array" ref="Z51">LEFT(IF($L51,INDEX(zTippingResultsByGroup[],$J51,Z$11),""),1)</f>
        <v/>
      </c>
      <c r="AA51" s="15" t="str" cm="1">
        <f t="array" ref="AA51">LEFT(IF($L51,INDEX(zTippingResultsByGroup[],$J51,AA$11),""),1)</f>
        <v/>
      </c>
      <c r="AB51" s="10" t="str" cm="1">
        <f t="array" ref="AB51">IF($L51,INDEX(zTippingResultsByGroup[],$J51,AB$11),"")</f>
        <v/>
      </c>
      <c r="AC51" s="12"/>
      <c r="AD51" s="10"/>
      <c r="AE51" s="12"/>
      <c r="AF51" s="14"/>
      <c r="AG51" s="13" t="b">
        <f t="shared" si="11"/>
        <v>0</v>
      </c>
      <c r="AH51" s="20" t="str" cm="1">
        <f t="array" ref="AH51">IF($L51,INDEX(zTippingResultsByGroup[],$J51,AH$11),"")</f>
        <v/>
      </c>
      <c r="AI51" s="14"/>
      <c r="AJ51" s="14" t="b">
        <f t="shared" si="12"/>
        <v>1</v>
      </c>
      <c r="AK51" s="14" t="b">
        <f t="shared" si="13"/>
        <v>0</v>
      </c>
      <c r="AL51" s="14"/>
      <c r="AM51" s="14"/>
      <c r="AN51" s="14"/>
      <c r="AO51" s="14"/>
      <c r="AP51" s="14"/>
      <c r="AQ51" s="14"/>
      <c r="AR51" s="14"/>
      <c r="AS51" s="14"/>
      <c r="AT51" s="21"/>
    </row>
    <row r="52" spans="1:46" x14ac:dyDescent="0.35">
      <c r="A52" s="6">
        <v>39</v>
      </c>
      <c r="B52" s="10" cm="1">
        <f t="array" ref="B52">INDEX(zTippingResultsByGroup[],$J52,B$11)</f>
        <v>37</v>
      </c>
      <c r="C52" s="10" t="b">
        <v>1</v>
      </c>
      <c r="D52" s="10" t="b" cm="1">
        <f t="array" ref="D52">INDEX(zTippingResultsByGroup[],$J52,D$11)&lt;&gt;0</f>
        <v>1</v>
      </c>
      <c r="E52" s="10"/>
      <c r="F52" s="10"/>
      <c r="G52" s="10">
        <f t="shared" si="5"/>
        <v>5</v>
      </c>
      <c r="H52" s="10" t="b">
        <f t="shared" si="7"/>
        <v>0</v>
      </c>
      <c r="I52" s="10">
        <v>39</v>
      </c>
      <c r="J52" s="10">
        <f t="shared" si="8"/>
        <v>164</v>
      </c>
      <c r="K52" s="10" cm="1">
        <f t="array" ref="K52">INDEX(zTippingResultsByGroup[],$J52,K$11)</f>
        <v>11</v>
      </c>
      <c r="L52" s="10" t="b">
        <f t="shared" si="9"/>
        <v>0</v>
      </c>
      <c r="M52" s="10" t="e">
        <f ca="1">_xlfn.XLOOKUP($B52,Results!$A$11:$A$241,Results!$L$11:$L$241,,0)</f>
        <v>#NAME?</v>
      </c>
      <c r="N52" s="10" t="str" cm="1">
        <f t="array" ref="N52">IF($L52,INDEX(zTippingResultsByGroup[],$J52,N$11),"")</f>
        <v/>
      </c>
      <c r="O52" s="10" t="str" cm="1">
        <f t="array" ref="O52">IF($L52,INDEX(zTippingResultsByGroup[],$J52,O$11),"")</f>
        <v/>
      </c>
      <c r="P52" s="10"/>
      <c r="Q52" s="10"/>
      <c r="R52" s="22" t="str">
        <f t="shared" si="10"/>
        <v/>
      </c>
      <c r="S52" s="15" t="str">
        <f ca="1"/>
        <v/>
      </c>
      <c r="T52" s="10" t="str">
        <f t="shared" si="6"/>
        <v/>
      </c>
      <c r="U52" s="20" t="str" cm="1">
        <f t="array" ref="U52">IF($L52,INDEX(zTippingResultsByGroup[],$J52,U$11),"")</f>
        <v/>
      </c>
      <c r="V52" s="20" t="str" cm="1">
        <f t="array" ref="V52">IF($L52,INDEX(zTippingResultsByGroup[],$J52,V$11),"")</f>
        <v/>
      </c>
      <c r="W52" s="20" t="str" cm="1">
        <f t="array" ref="W52">IF($L52,INDEX(zTippingResultsByGroup[],$J52,W$11),"")</f>
        <v/>
      </c>
      <c r="X52" s="29" t="str" cm="1">
        <f t="array" ref="X52">IF($L52,INDEX(zTippingResultsByGroup[],$J52,X$11),"")</f>
        <v/>
      </c>
      <c r="Y52" s="15" t="str" cm="1">
        <f t="array" ref="Y52">LEFT(IF($L52,INDEX(zTippingResultsByGroup[],$J52,Y$11),""),1)</f>
        <v/>
      </c>
      <c r="Z52" s="15" t="str" cm="1">
        <f t="array" ref="Z52">LEFT(IF($L52,INDEX(zTippingResultsByGroup[],$J52,Z$11),""),1)</f>
        <v/>
      </c>
      <c r="AA52" s="15" t="str" cm="1">
        <f t="array" ref="AA52">LEFT(IF($L52,INDEX(zTippingResultsByGroup[],$J52,AA$11),""),1)</f>
        <v/>
      </c>
      <c r="AB52" s="10" t="str" cm="1">
        <f t="array" ref="AB52">IF($L52,INDEX(zTippingResultsByGroup[],$J52,AB$11),"")</f>
        <v/>
      </c>
      <c r="AC52" s="12"/>
      <c r="AD52" s="10"/>
      <c r="AE52" s="12"/>
      <c r="AF52" s="14"/>
      <c r="AG52" s="13" t="b">
        <f t="shared" si="11"/>
        <v>0</v>
      </c>
      <c r="AH52" s="20" t="str" cm="1">
        <f t="array" ref="AH52">IF($L52,INDEX(zTippingResultsByGroup[],$J52,AH$11),"")</f>
        <v/>
      </c>
      <c r="AI52" s="14"/>
      <c r="AJ52" s="14" t="b">
        <f t="shared" si="12"/>
        <v>1</v>
      </c>
      <c r="AK52" s="14" t="b">
        <f t="shared" si="13"/>
        <v>0</v>
      </c>
      <c r="AL52" s="14"/>
      <c r="AM52" s="14"/>
      <c r="AN52" s="14"/>
      <c r="AO52" s="14"/>
      <c r="AP52" s="14"/>
      <c r="AQ52" s="14"/>
      <c r="AR52" s="14"/>
      <c r="AS52" s="14"/>
      <c r="AT52" s="21"/>
    </row>
    <row r="53" spans="1:46" x14ac:dyDescent="0.35">
      <c r="A53" s="6">
        <v>40</v>
      </c>
      <c r="B53" s="10" cm="1">
        <f t="array" ref="B53">INDEX(zTippingResultsByGroup[],$J53,B$11)</f>
        <v>60</v>
      </c>
      <c r="C53" s="10" t="b">
        <v>1</v>
      </c>
      <c r="D53" s="10" t="b" cm="1">
        <f t="array" ref="D53">INDEX(zTippingResultsByGroup[],$J53,D$11)&lt;&gt;0</f>
        <v>0</v>
      </c>
      <c r="E53" s="10"/>
      <c r="F53" s="10"/>
      <c r="G53" s="10">
        <f t="shared" si="5"/>
        <v>1</v>
      </c>
      <c r="H53" s="10" t="b">
        <f t="shared" si="7"/>
        <v>0</v>
      </c>
      <c r="I53" s="10">
        <v>40</v>
      </c>
      <c r="J53" s="10">
        <f t="shared" si="8"/>
        <v>165</v>
      </c>
      <c r="K53" s="10" cm="1">
        <f t="array" ref="K53">INDEX(zTippingResultsByGroup[],$J53,K$11)</f>
        <v>11</v>
      </c>
      <c r="L53" s="10" t="b">
        <f t="shared" si="9"/>
        <v>0</v>
      </c>
      <c r="M53" s="10" t="e">
        <f ca="1">_xlfn.XLOOKUP($B53,Results!$A$11:$A$241,Results!$L$11:$L$241,,0)</f>
        <v>#NAME?</v>
      </c>
      <c r="N53" s="10" t="str" cm="1">
        <f t="array" ref="N53">IF($L53,INDEX(zTippingResultsByGroup[],$J53,N$11),"")</f>
        <v/>
      </c>
      <c r="O53" s="10" t="str" cm="1">
        <f t="array" ref="O53">IF($L53,INDEX(zTippingResultsByGroup[],$J53,O$11),"")</f>
        <v/>
      </c>
      <c r="P53" s="10"/>
      <c r="Q53" s="10"/>
      <c r="R53" s="22" t="str">
        <f t="shared" si="10"/>
        <v/>
      </c>
      <c r="S53" s="15" t="str">
        <f ca="1"/>
        <v/>
      </c>
      <c r="T53" s="10" t="str">
        <f t="shared" si="6"/>
        <v/>
      </c>
      <c r="U53" s="20" t="str" cm="1">
        <f t="array" ref="U53">IF($L53,INDEX(zTippingResultsByGroup[],$J53,U$11),"")</f>
        <v/>
      </c>
      <c r="V53" s="20" t="str" cm="1">
        <f t="array" ref="V53">IF($L53,INDEX(zTippingResultsByGroup[],$J53,V$11),"")</f>
        <v/>
      </c>
      <c r="W53" s="20" t="str" cm="1">
        <f t="array" ref="W53">IF($L53,INDEX(zTippingResultsByGroup[],$J53,W$11),"")</f>
        <v/>
      </c>
      <c r="X53" s="29" t="str" cm="1">
        <f t="array" ref="X53">IF($L53,INDEX(zTippingResultsByGroup[],$J53,X$11),"")</f>
        <v/>
      </c>
      <c r="Y53" s="15" t="str" cm="1">
        <f t="array" ref="Y53">LEFT(IF($L53,INDEX(zTippingResultsByGroup[],$J53,Y$11),""),1)</f>
        <v/>
      </c>
      <c r="Z53" s="15" t="str" cm="1">
        <f t="array" ref="Z53">LEFT(IF($L53,INDEX(zTippingResultsByGroup[],$J53,Z$11),""),1)</f>
        <v/>
      </c>
      <c r="AA53" s="15" t="str" cm="1">
        <f t="array" ref="AA53">LEFT(IF($L53,INDEX(zTippingResultsByGroup[],$J53,AA$11),""),1)</f>
        <v/>
      </c>
      <c r="AB53" s="10" t="str" cm="1">
        <f t="array" ref="AB53">IF($L53,INDEX(zTippingResultsByGroup[],$J53,AB$11),"")</f>
        <v/>
      </c>
      <c r="AC53" s="12"/>
      <c r="AD53" s="10"/>
      <c r="AE53" s="12"/>
      <c r="AF53" s="14"/>
      <c r="AG53" s="13" t="b">
        <f t="shared" si="11"/>
        <v>0</v>
      </c>
      <c r="AH53" s="20" t="str" cm="1">
        <f t="array" ref="AH53">IF($L53,INDEX(zTippingResultsByGroup[],$J53,AH$11),"")</f>
        <v/>
      </c>
      <c r="AI53" s="14"/>
      <c r="AJ53" s="14" t="b">
        <f t="shared" si="12"/>
        <v>1</v>
      </c>
      <c r="AK53" s="14" t="b">
        <f t="shared" si="13"/>
        <v>0</v>
      </c>
      <c r="AL53" s="14"/>
      <c r="AM53" s="14"/>
      <c r="AN53" s="14"/>
      <c r="AO53" s="14"/>
      <c r="AP53" s="14"/>
      <c r="AQ53" s="14"/>
      <c r="AR53" s="14"/>
      <c r="AS53" s="14"/>
      <c r="AT53" s="21"/>
    </row>
    <row r="54" spans="1:46" x14ac:dyDescent="0.35">
      <c r="A54" s="6">
        <v>41</v>
      </c>
      <c r="B54" s="10" cm="1">
        <f t="array" ref="B54">INDEX(zTippingResultsByGroup[],$J54,B$11)</f>
        <v>66</v>
      </c>
      <c r="C54" s="10" t="b">
        <v>1</v>
      </c>
      <c r="D54" s="10" t="b" cm="1">
        <f t="array" ref="D54">INDEX(zTippingResultsByGroup[],$J54,D$11)&lt;&gt;0</f>
        <v>0</v>
      </c>
      <c r="E54" s="10"/>
      <c r="F54" s="10"/>
      <c r="G54" s="10">
        <f t="shared" si="5"/>
        <v>2</v>
      </c>
      <c r="H54" s="10" t="b">
        <f t="shared" si="7"/>
        <v>0</v>
      </c>
      <c r="I54" s="10">
        <v>41</v>
      </c>
      <c r="J54" s="10">
        <f t="shared" si="8"/>
        <v>166</v>
      </c>
      <c r="K54" s="10" cm="1">
        <f t="array" ref="K54">INDEX(zTippingResultsByGroup[],$J54,K$11)</f>
        <v>11</v>
      </c>
      <c r="L54" s="10" t="b">
        <f t="shared" si="9"/>
        <v>0</v>
      </c>
      <c r="M54" s="10" t="e">
        <f ca="1">_xlfn.XLOOKUP($B54,Results!$A$11:$A$241,Results!$L$11:$L$241,,0)</f>
        <v>#NAME?</v>
      </c>
      <c r="N54" s="10" t="str" cm="1">
        <f t="array" ref="N54">IF($L54,INDEX(zTippingResultsByGroup[],$J54,N$11),"")</f>
        <v/>
      </c>
      <c r="O54" s="10" t="str" cm="1">
        <f t="array" ref="O54">IF($L54,INDEX(zTippingResultsByGroup[],$J54,O$11),"")</f>
        <v/>
      </c>
      <c r="P54" s="10"/>
      <c r="Q54" s="10"/>
      <c r="R54" s="22" t="str">
        <f t="shared" si="10"/>
        <v/>
      </c>
      <c r="S54" s="15" t="str">
        <f ca="1"/>
        <v/>
      </c>
      <c r="T54" s="10" t="str">
        <f t="shared" si="6"/>
        <v/>
      </c>
      <c r="U54" s="20" t="str" cm="1">
        <f t="array" ref="U54">IF($L54,INDEX(zTippingResultsByGroup[],$J54,U$11),"")</f>
        <v/>
      </c>
      <c r="V54" s="20" t="str" cm="1">
        <f t="array" ref="V54">IF($L54,INDEX(zTippingResultsByGroup[],$J54,V$11),"")</f>
        <v/>
      </c>
      <c r="W54" s="20" t="str" cm="1">
        <f t="array" ref="W54">IF($L54,INDEX(zTippingResultsByGroup[],$J54,W$11),"")</f>
        <v/>
      </c>
      <c r="X54" s="29" t="str" cm="1">
        <f t="array" ref="X54">IF($L54,INDEX(zTippingResultsByGroup[],$J54,X$11),"")</f>
        <v/>
      </c>
      <c r="Y54" s="15" t="str" cm="1">
        <f t="array" ref="Y54">LEFT(IF($L54,INDEX(zTippingResultsByGroup[],$J54,Y$11),""),1)</f>
        <v/>
      </c>
      <c r="Z54" s="15" t="str" cm="1">
        <f t="array" ref="Z54">LEFT(IF($L54,INDEX(zTippingResultsByGroup[],$J54,Z$11),""),1)</f>
        <v/>
      </c>
      <c r="AA54" s="15" t="str" cm="1">
        <f t="array" ref="AA54">LEFT(IF($L54,INDEX(zTippingResultsByGroup[],$J54,AA$11),""),1)</f>
        <v/>
      </c>
      <c r="AB54" s="10" t="str" cm="1">
        <f t="array" ref="AB54">IF($L54,INDEX(zTippingResultsByGroup[],$J54,AB$11),"")</f>
        <v/>
      </c>
      <c r="AC54" s="12"/>
      <c r="AD54" s="10"/>
      <c r="AE54" s="12"/>
      <c r="AF54" s="14"/>
      <c r="AG54" s="13" t="b">
        <f t="shared" si="11"/>
        <v>0</v>
      </c>
      <c r="AH54" s="20" t="str" cm="1">
        <f t="array" ref="AH54">IF($L54,INDEX(zTippingResultsByGroup[],$J54,AH$11),"")</f>
        <v/>
      </c>
      <c r="AI54" s="14"/>
      <c r="AJ54" s="14" t="b">
        <f t="shared" si="12"/>
        <v>1</v>
      </c>
      <c r="AK54" s="14" t="b">
        <f t="shared" si="13"/>
        <v>0</v>
      </c>
      <c r="AL54" s="14"/>
      <c r="AM54" s="14"/>
      <c r="AN54" s="14"/>
      <c r="AO54" s="14"/>
      <c r="AP54" s="14"/>
      <c r="AQ54" s="14"/>
      <c r="AR54" s="14"/>
      <c r="AS54" s="14"/>
      <c r="AT54" s="21"/>
    </row>
    <row r="55" spans="1:46" x14ac:dyDescent="0.35">
      <c r="A55" s="6">
        <v>42</v>
      </c>
      <c r="B55" s="10" cm="1">
        <f t="array" ref="B55">INDEX(zTippingResultsByGroup[],$J55,B$11)</f>
        <v>269</v>
      </c>
      <c r="C55" s="10" t="b">
        <v>1</v>
      </c>
      <c r="D55" s="10" t="b" cm="1">
        <f t="array" ref="D55">INDEX(zTippingResultsByGroup[],$J55,D$11)&lt;&gt;0</f>
        <v>0</v>
      </c>
      <c r="E55" s="10"/>
      <c r="F55" s="10"/>
      <c r="G55" s="10">
        <f t="shared" si="5"/>
        <v>3</v>
      </c>
      <c r="H55" s="10" t="b">
        <f t="shared" si="7"/>
        <v>0</v>
      </c>
      <c r="I55" s="10">
        <v>42</v>
      </c>
      <c r="J55" s="10">
        <f t="shared" si="8"/>
        <v>167</v>
      </c>
      <c r="K55" s="10" cm="1">
        <f t="array" ref="K55">INDEX(zTippingResultsByGroup[],$J55,K$11)</f>
        <v>11</v>
      </c>
      <c r="L55" s="10" t="b">
        <f t="shared" si="9"/>
        <v>0</v>
      </c>
      <c r="M55" s="10" t="e">
        <f ca="1">_xlfn.XLOOKUP($B55,Results!$A$11:$A$241,Results!$L$11:$L$241,,0)</f>
        <v>#NAME?</v>
      </c>
      <c r="N55" s="10" t="str" cm="1">
        <f t="array" ref="N55">IF($L55,INDEX(zTippingResultsByGroup[],$J55,N$11),"")</f>
        <v/>
      </c>
      <c r="O55" s="10" t="str" cm="1">
        <f t="array" ref="O55">IF($L55,INDEX(zTippingResultsByGroup[],$J55,O$11),"")</f>
        <v/>
      </c>
      <c r="P55" s="10"/>
      <c r="Q55" s="10"/>
      <c r="R55" s="22" t="str">
        <f t="shared" si="10"/>
        <v/>
      </c>
      <c r="S55" s="15" t="str">
        <f ca="1"/>
        <v/>
      </c>
      <c r="T55" s="10" t="str">
        <f t="shared" si="6"/>
        <v/>
      </c>
      <c r="U55" s="20" t="str" cm="1">
        <f t="array" ref="U55">IF($L55,INDEX(zTippingResultsByGroup[],$J55,U$11),"")</f>
        <v/>
      </c>
      <c r="V55" s="20" t="str" cm="1">
        <f t="array" ref="V55">IF($L55,INDEX(zTippingResultsByGroup[],$J55,V$11),"")</f>
        <v/>
      </c>
      <c r="W55" s="20" t="str" cm="1">
        <f t="array" ref="W55">IF($L55,INDEX(zTippingResultsByGroup[],$J55,W$11),"")</f>
        <v/>
      </c>
      <c r="X55" s="29" t="str" cm="1">
        <f t="array" ref="X55">IF($L55,INDEX(zTippingResultsByGroup[],$J55,X$11),"")</f>
        <v/>
      </c>
      <c r="Y55" s="15" t="str" cm="1">
        <f t="array" ref="Y55">LEFT(IF($L55,INDEX(zTippingResultsByGroup[],$J55,Y$11),""),1)</f>
        <v/>
      </c>
      <c r="Z55" s="15" t="str" cm="1">
        <f t="array" ref="Z55">LEFT(IF($L55,INDEX(zTippingResultsByGroup[],$J55,Z$11),""),1)</f>
        <v/>
      </c>
      <c r="AA55" s="15" t="str" cm="1">
        <f t="array" ref="AA55">LEFT(IF($L55,INDEX(zTippingResultsByGroup[],$J55,AA$11),""),1)</f>
        <v/>
      </c>
      <c r="AB55" s="10" t="str" cm="1">
        <f t="array" ref="AB55">IF($L55,INDEX(zTippingResultsByGroup[],$J55,AB$11),"")</f>
        <v/>
      </c>
      <c r="AC55" s="12"/>
      <c r="AD55" s="10"/>
      <c r="AE55" s="12"/>
      <c r="AF55" s="14"/>
      <c r="AG55" s="13" t="b">
        <f t="shared" si="11"/>
        <v>0</v>
      </c>
      <c r="AH55" s="20" t="str" cm="1">
        <f t="array" ref="AH55">IF($L55,INDEX(zTippingResultsByGroup[],$J55,AH$11),"")</f>
        <v/>
      </c>
      <c r="AI55" s="14"/>
      <c r="AJ55" s="14" t="b">
        <f t="shared" si="12"/>
        <v>1</v>
      </c>
      <c r="AK55" s="14" t="b">
        <f t="shared" si="13"/>
        <v>0</v>
      </c>
      <c r="AL55" s="14"/>
      <c r="AM55" s="14"/>
      <c r="AN55" s="14"/>
      <c r="AO55" s="14"/>
      <c r="AP55" s="14"/>
      <c r="AQ55" s="14"/>
      <c r="AR55" s="14"/>
      <c r="AS55" s="14"/>
      <c r="AT55" s="21"/>
    </row>
    <row r="56" spans="1:46" x14ac:dyDescent="0.35">
      <c r="A56" s="6">
        <v>43</v>
      </c>
      <c r="B56" s="10" cm="1">
        <f t="array" ref="B56">INDEX(zTippingResultsByGroup[],$J56,B$11)</f>
        <v>36</v>
      </c>
      <c r="C56" s="10" t="b">
        <v>1</v>
      </c>
      <c r="D56" s="10" t="b" cm="1">
        <f t="array" ref="D56">INDEX(zTippingResultsByGroup[],$J56,D$11)&lt;&gt;0</f>
        <v>0</v>
      </c>
      <c r="E56" s="10"/>
      <c r="F56" s="10"/>
      <c r="G56" s="10">
        <f t="shared" si="5"/>
        <v>4</v>
      </c>
      <c r="H56" s="10" t="b">
        <f t="shared" si="7"/>
        <v>0</v>
      </c>
      <c r="I56" s="10">
        <v>43</v>
      </c>
      <c r="J56" s="10">
        <f t="shared" si="8"/>
        <v>168</v>
      </c>
      <c r="K56" s="10" cm="1">
        <f t="array" ref="K56">INDEX(zTippingResultsByGroup[],$J56,K$11)</f>
        <v>11</v>
      </c>
      <c r="L56" s="10" t="b">
        <f t="shared" si="9"/>
        <v>0</v>
      </c>
      <c r="M56" s="10" t="e">
        <f ca="1">_xlfn.XLOOKUP($B56,Results!$A$11:$A$241,Results!$L$11:$L$241,,0)</f>
        <v>#NAME?</v>
      </c>
      <c r="N56" s="10" t="str" cm="1">
        <f t="array" ref="N56">IF($L56,INDEX(zTippingResultsByGroup[],$J56,N$11),"")</f>
        <v/>
      </c>
      <c r="O56" s="10" t="str" cm="1">
        <f t="array" ref="O56">IF($L56,INDEX(zTippingResultsByGroup[],$J56,O$11),"")</f>
        <v/>
      </c>
      <c r="P56" s="10"/>
      <c r="Q56" s="10"/>
      <c r="R56" s="22" t="str">
        <f t="shared" si="10"/>
        <v/>
      </c>
      <c r="S56" s="15" t="str">
        <f ca="1"/>
        <v/>
      </c>
      <c r="T56" s="10" t="str">
        <f t="shared" si="6"/>
        <v/>
      </c>
      <c r="U56" s="20" t="str" cm="1">
        <f t="array" ref="U56">IF($L56,INDEX(zTippingResultsByGroup[],$J56,U$11),"")</f>
        <v/>
      </c>
      <c r="V56" s="20" t="str" cm="1">
        <f t="array" ref="V56">IF($L56,INDEX(zTippingResultsByGroup[],$J56,V$11),"")</f>
        <v/>
      </c>
      <c r="W56" s="20" t="str" cm="1">
        <f t="array" ref="W56">IF($L56,INDEX(zTippingResultsByGroup[],$J56,W$11),"")</f>
        <v/>
      </c>
      <c r="X56" s="29" t="str" cm="1">
        <f t="array" ref="X56">IF($L56,INDEX(zTippingResultsByGroup[],$J56,X$11),"")</f>
        <v/>
      </c>
      <c r="Y56" s="15" t="str" cm="1">
        <f t="array" ref="Y56">LEFT(IF($L56,INDEX(zTippingResultsByGroup[],$J56,Y$11),""),1)</f>
        <v/>
      </c>
      <c r="Z56" s="15" t="str" cm="1">
        <f t="array" ref="Z56">LEFT(IF($L56,INDEX(zTippingResultsByGroup[],$J56,Z$11),""),1)</f>
        <v/>
      </c>
      <c r="AA56" s="15" t="str" cm="1">
        <f t="array" ref="AA56">LEFT(IF($L56,INDEX(zTippingResultsByGroup[],$J56,AA$11),""),1)</f>
        <v/>
      </c>
      <c r="AB56" s="10" t="str" cm="1">
        <f t="array" ref="AB56">IF($L56,INDEX(zTippingResultsByGroup[],$J56,AB$11),"")</f>
        <v/>
      </c>
      <c r="AC56" s="12"/>
      <c r="AD56" s="10"/>
      <c r="AE56" s="12"/>
      <c r="AF56" s="14"/>
      <c r="AG56" s="13" t="b">
        <f t="shared" si="11"/>
        <v>0</v>
      </c>
      <c r="AH56" s="20" t="str" cm="1">
        <f t="array" ref="AH56">IF($L56,INDEX(zTippingResultsByGroup[],$J56,AH$11),"")</f>
        <v/>
      </c>
      <c r="AI56" s="14"/>
      <c r="AJ56" s="14" t="b">
        <f t="shared" si="12"/>
        <v>1</v>
      </c>
      <c r="AK56" s="14" t="b">
        <f t="shared" si="13"/>
        <v>0</v>
      </c>
      <c r="AL56" s="14"/>
      <c r="AM56" s="14"/>
      <c r="AN56" s="14"/>
      <c r="AO56" s="14"/>
      <c r="AP56" s="14"/>
      <c r="AQ56" s="14"/>
      <c r="AR56" s="14"/>
      <c r="AS56" s="14"/>
      <c r="AT56" s="21"/>
    </row>
    <row r="57" spans="1:46" x14ac:dyDescent="0.35">
      <c r="A57" s="6">
        <v>44</v>
      </c>
      <c r="B57" s="10" cm="1">
        <f t="array" ref="B57">INDEX(zTippingResultsByGroup[],$J57,B$11)</f>
        <v>67</v>
      </c>
      <c r="C57" s="10" t="b">
        <v>1</v>
      </c>
      <c r="D57" s="10" t="b" cm="1">
        <f t="array" ref="D57">INDEX(zTippingResultsByGroup[],$J57,D$11)&lt;&gt;0</f>
        <v>0</v>
      </c>
      <c r="E57" s="10"/>
      <c r="F57" s="10"/>
      <c r="G57" s="10">
        <f t="shared" si="5"/>
        <v>5</v>
      </c>
      <c r="H57" s="10" t="b">
        <f t="shared" si="7"/>
        <v>0</v>
      </c>
      <c r="I57" s="10">
        <v>44</v>
      </c>
      <c r="J57" s="10">
        <f t="shared" si="8"/>
        <v>169</v>
      </c>
      <c r="K57" s="10" cm="1">
        <f t="array" ref="K57">INDEX(zTippingResultsByGroup[],$J57,K$11)</f>
        <v>11</v>
      </c>
      <c r="L57" s="10" t="b">
        <f t="shared" si="9"/>
        <v>0</v>
      </c>
      <c r="M57" s="10" t="e">
        <f ca="1">_xlfn.XLOOKUP($B57,Results!$A$11:$A$241,Results!$L$11:$L$241,,0)</f>
        <v>#NAME?</v>
      </c>
      <c r="N57" s="10" t="str" cm="1">
        <f t="array" ref="N57">IF($L57,INDEX(zTippingResultsByGroup[],$J57,N$11),"")</f>
        <v/>
      </c>
      <c r="O57" s="10" t="str" cm="1">
        <f t="array" ref="O57">IF($L57,INDEX(zTippingResultsByGroup[],$J57,O$11),"")</f>
        <v/>
      </c>
      <c r="P57" s="10"/>
      <c r="Q57" s="10"/>
      <c r="R57" s="22" t="str">
        <f t="shared" si="10"/>
        <v/>
      </c>
      <c r="S57" s="15" t="str">
        <f ca="1"/>
        <v/>
      </c>
      <c r="T57" s="10" t="str">
        <f t="shared" si="6"/>
        <v/>
      </c>
      <c r="U57" s="20" t="str" cm="1">
        <f t="array" ref="U57">IF($L57,INDEX(zTippingResultsByGroup[],$J57,U$11),"")</f>
        <v/>
      </c>
      <c r="V57" s="20" t="str" cm="1">
        <f t="array" ref="V57">IF($L57,INDEX(zTippingResultsByGroup[],$J57,V$11),"")</f>
        <v/>
      </c>
      <c r="W57" s="20" t="str" cm="1">
        <f t="array" ref="W57">IF($L57,INDEX(zTippingResultsByGroup[],$J57,W$11),"")</f>
        <v/>
      </c>
      <c r="X57" s="29" t="str" cm="1">
        <f t="array" ref="X57">IF($L57,INDEX(zTippingResultsByGroup[],$J57,X$11),"")</f>
        <v/>
      </c>
      <c r="Y57" s="15" t="str" cm="1">
        <f t="array" ref="Y57">LEFT(IF($L57,INDEX(zTippingResultsByGroup[],$J57,Y$11),""),1)</f>
        <v/>
      </c>
      <c r="Z57" s="15" t="str" cm="1">
        <f t="array" ref="Z57">LEFT(IF($L57,INDEX(zTippingResultsByGroup[],$J57,Z$11),""),1)</f>
        <v/>
      </c>
      <c r="AA57" s="15" t="str" cm="1">
        <f t="array" ref="AA57">LEFT(IF($L57,INDEX(zTippingResultsByGroup[],$J57,AA$11),""),1)</f>
        <v/>
      </c>
      <c r="AB57" s="10" t="str" cm="1">
        <f t="array" ref="AB57">IF($L57,INDEX(zTippingResultsByGroup[],$J57,AB$11),"")</f>
        <v/>
      </c>
      <c r="AC57" s="12"/>
      <c r="AD57" s="10"/>
      <c r="AE57" s="12"/>
      <c r="AF57" s="14"/>
      <c r="AG57" s="13" t="b">
        <f t="shared" si="11"/>
        <v>0</v>
      </c>
      <c r="AH57" s="20" t="str" cm="1">
        <f t="array" ref="AH57">IF($L57,INDEX(zTippingResultsByGroup[],$J57,AH$11),"")</f>
        <v/>
      </c>
      <c r="AI57" s="14"/>
      <c r="AJ57" s="14" t="b">
        <f t="shared" si="12"/>
        <v>1</v>
      </c>
      <c r="AK57" s="14" t="b">
        <f t="shared" si="13"/>
        <v>0</v>
      </c>
      <c r="AL57" s="14"/>
      <c r="AM57" s="14"/>
      <c r="AN57" s="14"/>
      <c r="AO57" s="14"/>
      <c r="AP57" s="14"/>
      <c r="AQ57" s="14"/>
      <c r="AR57" s="14"/>
      <c r="AS57" s="14"/>
      <c r="AT57" s="21"/>
    </row>
    <row r="58" spans="1:46" x14ac:dyDescent="0.35">
      <c r="A58" s="6">
        <v>45</v>
      </c>
      <c r="B58" s="10" cm="1">
        <f t="array" ref="B58">INDEX(zTippingResultsByGroup[],$J58,B$11)</f>
        <v>275</v>
      </c>
      <c r="C58" s="10" t="b">
        <v>1</v>
      </c>
      <c r="D58" s="10" t="b" cm="1">
        <f t="array" ref="D58">INDEX(zTippingResultsByGroup[],$J58,D$11)&lt;&gt;0</f>
        <v>0</v>
      </c>
      <c r="E58" s="10"/>
      <c r="F58" s="10"/>
      <c r="G58" s="10">
        <f t="shared" si="5"/>
        <v>1</v>
      </c>
      <c r="H58" s="10" t="b">
        <f t="shared" si="7"/>
        <v>0</v>
      </c>
      <c r="I58" s="10">
        <v>45</v>
      </c>
      <c r="J58" s="10">
        <f t="shared" si="8"/>
        <v>170</v>
      </c>
      <c r="K58" s="10" cm="1">
        <f t="array" ref="K58">INDEX(zTippingResultsByGroup[],$J58,K$11)</f>
        <v>11</v>
      </c>
      <c r="L58" s="10" t="b">
        <f t="shared" si="9"/>
        <v>0</v>
      </c>
      <c r="M58" s="10" t="e">
        <f ca="1">_xlfn.XLOOKUP($B58,Results!$A$11:$A$241,Results!$L$11:$L$241,,0)</f>
        <v>#NAME?</v>
      </c>
      <c r="N58" s="10" t="str" cm="1">
        <f t="array" ref="N58">IF($L58,INDEX(zTippingResultsByGroup[],$J58,N$11),"")</f>
        <v/>
      </c>
      <c r="O58" s="10" t="str" cm="1">
        <f t="array" ref="O58">IF($L58,INDEX(zTippingResultsByGroup[],$J58,O$11),"")</f>
        <v/>
      </c>
      <c r="P58" s="10"/>
      <c r="Q58" s="10"/>
      <c r="R58" s="22" t="str">
        <f t="shared" si="10"/>
        <v/>
      </c>
      <c r="S58" s="15" t="str">
        <f ca="1"/>
        <v/>
      </c>
      <c r="T58" s="10" t="str">
        <f t="shared" si="6"/>
        <v/>
      </c>
      <c r="U58" s="20" t="str" cm="1">
        <f t="array" ref="U58">IF($L58,INDEX(zTippingResultsByGroup[],$J58,U$11),"")</f>
        <v/>
      </c>
      <c r="V58" s="20" t="str" cm="1">
        <f t="array" ref="V58">IF($L58,INDEX(zTippingResultsByGroup[],$J58,V$11),"")</f>
        <v/>
      </c>
      <c r="W58" s="20" t="str" cm="1">
        <f t="array" ref="W58">IF($L58,INDEX(zTippingResultsByGroup[],$J58,W$11),"")</f>
        <v/>
      </c>
      <c r="X58" s="29" t="str" cm="1">
        <f t="array" ref="X58">IF($L58,INDEX(zTippingResultsByGroup[],$J58,X$11),"")</f>
        <v/>
      </c>
      <c r="Y58" s="15" t="str" cm="1">
        <f t="array" ref="Y58">LEFT(IF($L58,INDEX(zTippingResultsByGroup[],$J58,Y$11),""),1)</f>
        <v/>
      </c>
      <c r="Z58" s="15" t="str" cm="1">
        <f t="array" ref="Z58">LEFT(IF($L58,INDEX(zTippingResultsByGroup[],$J58,Z$11),""),1)</f>
        <v/>
      </c>
      <c r="AA58" s="15" t="str" cm="1">
        <f t="array" ref="AA58">LEFT(IF($L58,INDEX(zTippingResultsByGroup[],$J58,AA$11),""),1)</f>
        <v/>
      </c>
      <c r="AB58" s="10" t="str" cm="1">
        <f t="array" ref="AB58">IF($L58,INDEX(zTippingResultsByGroup[],$J58,AB$11),"")</f>
        <v/>
      </c>
      <c r="AC58" s="12"/>
      <c r="AD58" s="10"/>
      <c r="AE58" s="12"/>
      <c r="AF58" s="14"/>
      <c r="AG58" s="13" t="b">
        <f t="shared" si="11"/>
        <v>0</v>
      </c>
      <c r="AH58" s="20" t="str" cm="1">
        <f t="array" ref="AH58">IF($L58,INDEX(zTippingResultsByGroup[],$J58,AH$11),"")</f>
        <v/>
      </c>
      <c r="AI58" s="14"/>
      <c r="AJ58" s="14" t="b">
        <f t="shared" si="12"/>
        <v>1</v>
      </c>
      <c r="AK58" s="14" t="b">
        <f t="shared" si="13"/>
        <v>0</v>
      </c>
      <c r="AL58" s="14"/>
      <c r="AM58" s="14"/>
      <c r="AN58" s="14"/>
      <c r="AO58" s="14"/>
      <c r="AP58" s="14"/>
      <c r="AQ58" s="14"/>
      <c r="AR58" s="14"/>
      <c r="AS58" s="14"/>
      <c r="AT58" s="21"/>
    </row>
    <row r="59" spans="1:46" x14ac:dyDescent="0.35">
      <c r="A59" s="6">
        <v>46</v>
      </c>
      <c r="B59" s="10" cm="1">
        <f t="array" ref="B59">INDEX(zTippingResultsByGroup[],$J59,B$11)</f>
        <v>174</v>
      </c>
      <c r="C59" s="10" t="b">
        <v>1</v>
      </c>
      <c r="D59" s="10" t="b" cm="1">
        <f t="array" ref="D59">INDEX(zTippingResultsByGroup[],$J59,D$11)&lt;&gt;0</f>
        <v>1</v>
      </c>
      <c r="E59" s="10"/>
      <c r="F59" s="10"/>
      <c r="G59" s="10">
        <f t="shared" si="5"/>
        <v>2</v>
      </c>
      <c r="H59" s="10" t="b">
        <f t="shared" si="7"/>
        <v>0</v>
      </c>
      <c r="I59" s="10">
        <v>46</v>
      </c>
      <c r="J59" s="10">
        <f t="shared" si="8"/>
        <v>171</v>
      </c>
      <c r="K59" s="10" cm="1">
        <f t="array" ref="K59">INDEX(zTippingResultsByGroup[],$J59,K$11)</f>
        <v>11</v>
      </c>
      <c r="L59" s="10" t="b">
        <f t="shared" si="9"/>
        <v>0</v>
      </c>
      <c r="M59" s="10" t="e">
        <f ca="1">_xlfn.XLOOKUP($B59,Results!$A$11:$A$241,Results!$L$11:$L$241,,0)</f>
        <v>#NAME?</v>
      </c>
      <c r="N59" s="10" t="str" cm="1">
        <f t="array" ref="N59">IF($L59,INDEX(zTippingResultsByGroup[],$J59,N$11),"")</f>
        <v/>
      </c>
      <c r="O59" s="10" t="str" cm="1">
        <f t="array" ref="O59">IF($L59,INDEX(zTippingResultsByGroup[],$J59,O$11),"")</f>
        <v/>
      </c>
      <c r="P59" s="10"/>
      <c r="Q59" s="10"/>
      <c r="R59" s="22" t="str">
        <f t="shared" si="10"/>
        <v/>
      </c>
      <c r="S59" s="15" t="str">
        <f ca="1"/>
        <v/>
      </c>
      <c r="T59" s="10" t="str">
        <f t="shared" si="6"/>
        <v/>
      </c>
      <c r="U59" s="20" t="str" cm="1">
        <f t="array" ref="U59">IF($L59,INDEX(zTippingResultsByGroup[],$J59,U$11),"")</f>
        <v/>
      </c>
      <c r="V59" s="20" t="str" cm="1">
        <f t="array" ref="V59">IF($L59,INDEX(zTippingResultsByGroup[],$J59,V$11),"")</f>
        <v/>
      </c>
      <c r="W59" s="20" t="str" cm="1">
        <f t="array" ref="W59">IF($L59,INDEX(zTippingResultsByGroup[],$J59,W$11),"")</f>
        <v/>
      </c>
      <c r="X59" s="29" t="str" cm="1">
        <f t="array" ref="X59">IF($L59,INDEX(zTippingResultsByGroup[],$J59,X$11),"")</f>
        <v/>
      </c>
      <c r="Y59" s="15" t="str" cm="1">
        <f t="array" ref="Y59">LEFT(IF($L59,INDEX(zTippingResultsByGroup[],$J59,Y$11),""),1)</f>
        <v/>
      </c>
      <c r="Z59" s="15" t="str" cm="1">
        <f t="array" ref="Z59">LEFT(IF($L59,INDEX(zTippingResultsByGroup[],$J59,Z$11),""),1)</f>
        <v/>
      </c>
      <c r="AA59" s="15" t="str" cm="1">
        <f t="array" ref="AA59">LEFT(IF($L59,INDEX(zTippingResultsByGroup[],$J59,AA$11),""),1)</f>
        <v/>
      </c>
      <c r="AB59" s="10" t="str" cm="1">
        <f t="array" ref="AB59">IF($L59,INDEX(zTippingResultsByGroup[],$J59,AB$11),"")</f>
        <v/>
      </c>
      <c r="AC59" s="12"/>
      <c r="AD59" s="10"/>
      <c r="AE59" s="12"/>
      <c r="AF59" s="14"/>
      <c r="AG59" s="13" t="b">
        <f t="shared" si="11"/>
        <v>0</v>
      </c>
      <c r="AH59" s="20" t="str" cm="1">
        <f t="array" ref="AH59">IF($L59,INDEX(zTippingResultsByGroup[],$J59,AH$11),"")</f>
        <v/>
      </c>
      <c r="AI59" s="14"/>
      <c r="AJ59" s="14" t="b">
        <f t="shared" si="12"/>
        <v>1</v>
      </c>
      <c r="AK59" s="14" t="b">
        <f t="shared" si="13"/>
        <v>0</v>
      </c>
      <c r="AL59" s="14"/>
      <c r="AM59" s="14"/>
      <c r="AN59" s="14"/>
      <c r="AO59" s="14"/>
      <c r="AP59" s="14"/>
      <c r="AQ59" s="14"/>
      <c r="AR59" s="14"/>
      <c r="AS59" s="14"/>
      <c r="AT59" s="21"/>
    </row>
    <row r="60" spans="1:46" x14ac:dyDescent="0.35">
      <c r="A60" s="6">
        <v>47</v>
      </c>
      <c r="B60" s="10" cm="1">
        <f t="array" ref="B60">INDEX(zTippingResultsByGroup[],$J60,B$11)</f>
        <v>257</v>
      </c>
      <c r="C60" s="10" t="b">
        <v>1</v>
      </c>
      <c r="D60" s="10" t="b" cm="1">
        <f t="array" ref="D60">INDEX(zTippingResultsByGroup[],$J60,D$11)&lt;&gt;0</f>
        <v>0</v>
      </c>
      <c r="E60" s="10"/>
      <c r="F60" s="10"/>
      <c r="G60" s="10">
        <f t="shared" si="5"/>
        <v>3</v>
      </c>
      <c r="H60" s="10" t="b">
        <f t="shared" si="7"/>
        <v>0</v>
      </c>
      <c r="I60" s="10">
        <v>47</v>
      </c>
      <c r="J60" s="10">
        <f t="shared" si="8"/>
        <v>172</v>
      </c>
      <c r="K60" s="10" cm="1">
        <f t="array" ref="K60">INDEX(zTippingResultsByGroup[],$J60,K$11)</f>
        <v>11</v>
      </c>
      <c r="L60" s="10" t="b">
        <f t="shared" si="9"/>
        <v>0</v>
      </c>
      <c r="M60" s="10" t="e">
        <f ca="1">_xlfn.XLOOKUP($B60,Results!$A$11:$A$241,Results!$L$11:$L$241,,0)</f>
        <v>#NAME?</v>
      </c>
      <c r="N60" s="10" t="str" cm="1">
        <f t="array" ref="N60">IF($L60,INDEX(zTippingResultsByGroup[],$J60,N$11),"")</f>
        <v/>
      </c>
      <c r="O60" s="10" t="str" cm="1">
        <f t="array" ref="O60">IF($L60,INDEX(zTippingResultsByGroup[],$J60,O$11),"")</f>
        <v/>
      </c>
      <c r="P60" s="10"/>
      <c r="Q60" s="10"/>
      <c r="R60" s="22" t="str">
        <f t="shared" si="10"/>
        <v/>
      </c>
      <c r="S60" s="15" t="str">
        <f ca="1"/>
        <v/>
      </c>
      <c r="T60" s="10" t="str">
        <f t="shared" si="6"/>
        <v/>
      </c>
      <c r="U60" s="20" t="str" cm="1">
        <f t="array" ref="U60">IF($L60,INDEX(zTippingResultsByGroup[],$J60,U$11),"")</f>
        <v/>
      </c>
      <c r="V60" s="20" t="str" cm="1">
        <f t="array" ref="V60">IF($L60,INDEX(zTippingResultsByGroup[],$J60,V$11),"")</f>
        <v/>
      </c>
      <c r="W60" s="20" t="str" cm="1">
        <f t="array" ref="W60">IF($L60,INDEX(zTippingResultsByGroup[],$J60,W$11),"")</f>
        <v/>
      </c>
      <c r="X60" s="29" t="str" cm="1">
        <f t="array" ref="X60">IF($L60,INDEX(zTippingResultsByGroup[],$J60,X$11),"")</f>
        <v/>
      </c>
      <c r="Y60" s="15" t="str" cm="1">
        <f t="array" ref="Y60">LEFT(IF($L60,INDEX(zTippingResultsByGroup[],$J60,Y$11),""),1)</f>
        <v/>
      </c>
      <c r="Z60" s="15" t="str" cm="1">
        <f t="array" ref="Z60">LEFT(IF($L60,INDEX(zTippingResultsByGroup[],$J60,Z$11),""),1)</f>
        <v/>
      </c>
      <c r="AA60" s="15" t="str" cm="1">
        <f t="array" ref="AA60">LEFT(IF($L60,INDEX(zTippingResultsByGroup[],$J60,AA$11),""),1)</f>
        <v/>
      </c>
      <c r="AB60" s="10" t="str" cm="1">
        <f t="array" ref="AB60">IF($L60,INDEX(zTippingResultsByGroup[],$J60,AB$11),"")</f>
        <v/>
      </c>
      <c r="AC60" s="12"/>
      <c r="AD60" s="10"/>
      <c r="AE60" s="12"/>
      <c r="AF60" s="14"/>
      <c r="AG60" s="13" t="b">
        <f t="shared" si="11"/>
        <v>0</v>
      </c>
      <c r="AH60" s="20" t="str" cm="1">
        <f t="array" ref="AH60">IF($L60,INDEX(zTippingResultsByGroup[],$J60,AH$11),"")</f>
        <v/>
      </c>
      <c r="AI60" s="14"/>
      <c r="AJ60" s="14" t="b">
        <f t="shared" si="12"/>
        <v>1</v>
      </c>
      <c r="AK60" s="14" t="b">
        <f t="shared" si="13"/>
        <v>0</v>
      </c>
      <c r="AL60" s="14"/>
      <c r="AM60" s="14"/>
      <c r="AN60" s="14"/>
      <c r="AO60" s="14"/>
      <c r="AP60" s="14"/>
      <c r="AQ60" s="14"/>
      <c r="AR60" s="14"/>
      <c r="AS60" s="14"/>
      <c r="AT60" s="21"/>
    </row>
    <row r="61" spans="1:46" x14ac:dyDescent="0.35">
      <c r="A61" s="6">
        <v>48</v>
      </c>
      <c r="B61" s="10" t="e" cm="1">
        <f t="array" ref="B61">INDEX(zTippingResultsByGroup[],$J61,B$11)</f>
        <v>#REF!</v>
      </c>
      <c r="C61" s="10" t="b">
        <v>1</v>
      </c>
      <c r="D61" s="10" t="e" cm="1">
        <f t="array" ref="D61">INDEX(zTippingResultsByGroup[],$J61,D$11)&lt;&gt;0</f>
        <v>#REF!</v>
      </c>
      <c r="E61" s="10"/>
      <c r="F61" s="10"/>
      <c r="G61" s="10">
        <f t="shared" si="5"/>
        <v>4</v>
      </c>
      <c r="H61" s="10" t="b">
        <f t="shared" si="7"/>
        <v>0</v>
      </c>
      <c r="I61" s="10">
        <v>48</v>
      </c>
      <c r="J61" s="10">
        <f t="shared" si="8"/>
        <v>173</v>
      </c>
      <c r="K61" s="10" t="e" cm="1">
        <f t="array" ref="K61">INDEX(zTippingResultsByGroup[],$J61,K$11)</f>
        <v>#REF!</v>
      </c>
      <c r="L61" s="10" t="b">
        <f t="shared" si="9"/>
        <v>0</v>
      </c>
      <c r="M61" s="10" t="e">
        <f ca="1">_xlfn.XLOOKUP($B61,Results!$A$11:$A$241,Results!$L$11:$L$241,,0)</f>
        <v>#NAME?</v>
      </c>
      <c r="N61" s="10" t="str" cm="1">
        <f t="array" ref="N61">IF($L61,INDEX(zTippingResultsByGroup[],$J61,N$11),"")</f>
        <v/>
      </c>
      <c r="O61" s="10" t="str" cm="1">
        <f t="array" ref="O61">IF($L61,INDEX(zTippingResultsByGroup[],$J61,O$11),"")</f>
        <v/>
      </c>
      <c r="P61" s="10"/>
      <c r="Q61" s="10"/>
      <c r="R61" s="22" t="str">
        <f t="shared" si="10"/>
        <v/>
      </c>
      <c r="S61" s="15" t="str">
        <f ca="1"/>
        <v/>
      </c>
      <c r="T61" s="10" t="str">
        <f t="shared" si="6"/>
        <v/>
      </c>
      <c r="U61" s="20" t="str" cm="1">
        <f t="array" ref="U61">IF($L61,INDEX(zTippingResultsByGroup[],$J61,U$11),"")</f>
        <v/>
      </c>
      <c r="V61" s="20" t="str" cm="1">
        <f t="array" ref="V61">IF($L61,INDEX(zTippingResultsByGroup[],$J61,V$11),"")</f>
        <v/>
      </c>
      <c r="W61" s="20" t="str" cm="1">
        <f t="array" ref="W61">IF($L61,INDEX(zTippingResultsByGroup[],$J61,W$11),"")</f>
        <v/>
      </c>
      <c r="X61" s="29" t="str" cm="1">
        <f t="array" ref="X61">IF($L61,INDEX(zTippingResultsByGroup[],$J61,X$11),"")</f>
        <v/>
      </c>
      <c r="Y61" s="15" t="str" cm="1">
        <f t="array" ref="Y61">LEFT(IF($L61,INDEX(zTippingResultsByGroup[],$J61,Y$11),""),1)</f>
        <v/>
      </c>
      <c r="Z61" s="15" t="str" cm="1">
        <f t="array" ref="Z61">LEFT(IF($L61,INDEX(zTippingResultsByGroup[],$J61,Z$11),""),1)</f>
        <v/>
      </c>
      <c r="AA61" s="15" t="str" cm="1">
        <f t="array" ref="AA61">LEFT(IF($L61,INDEX(zTippingResultsByGroup[],$J61,AA$11),""),1)</f>
        <v/>
      </c>
      <c r="AB61" s="10" t="str" cm="1">
        <f t="array" ref="AB61">IF($L61,INDEX(zTippingResultsByGroup[],$J61,AB$11),"")</f>
        <v/>
      </c>
      <c r="AC61" s="12"/>
      <c r="AD61" s="10"/>
      <c r="AE61" s="12"/>
      <c r="AF61" s="14"/>
      <c r="AG61" s="13" t="b">
        <f t="shared" si="11"/>
        <v>0</v>
      </c>
      <c r="AH61" s="20" t="str" cm="1">
        <f t="array" ref="AH61">IF($L61,INDEX(zTippingResultsByGroup[],$J61,AH$11),"")</f>
        <v/>
      </c>
      <c r="AI61" s="14"/>
      <c r="AJ61" s="14" t="b">
        <f t="shared" si="12"/>
        <v>1</v>
      </c>
      <c r="AK61" s="14" t="b">
        <f t="shared" si="13"/>
        <v>0</v>
      </c>
      <c r="AL61" s="14"/>
      <c r="AM61" s="14"/>
      <c r="AN61" s="14"/>
      <c r="AO61" s="14"/>
      <c r="AP61" s="14"/>
      <c r="AQ61" s="14"/>
      <c r="AR61" s="14"/>
      <c r="AS61" s="14"/>
      <c r="AT61" s="21"/>
    </row>
    <row r="62" spans="1:46" s="11" customFormat="1" x14ac:dyDescent="0.35">
      <c r="A62" s="11">
        <v>49</v>
      </c>
      <c r="B62" s="10" t="e" cm="1">
        <f t="array" ref="B62">INDEX(zTippingResultsByGroup[],$J62,B$11)</f>
        <v>#REF!</v>
      </c>
      <c r="C62" s="10" t="b">
        <v>1</v>
      </c>
      <c r="D62" s="10" t="e" cm="1">
        <f t="array" ref="D62">INDEX(zTippingResultsByGroup[],$J62,D$11)&lt;&gt;0</f>
        <v>#REF!</v>
      </c>
      <c r="E62" s="10"/>
      <c r="F62" s="10"/>
      <c r="G62" s="10">
        <f t="shared" si="5"/>
        <v>5</v>
      </c>
      <c r="H62" s="10" t="b">
        <f t="shared" si="7"/>
        <v>0</v>
      </c>
      <c r="I62" s="10">
        <v>49</v>
      </c>
      <c r="J62" s="10">
        <f t="shared" si="8"/>
        <v>174</v>
      </c>
      <c r="K62" s="10" t="e" cm="1">
        <f t="array" ref="K62">INDEX(zTippingResultsByGroup[],$J62,K$11)</f>
        <v>#REF!</v>
      </c>
      <c r="L62" s="10" t="b">
        <f t="shared" si="9"/>
        <v>0</v>
      </c>
      <c r="M62" s="10" t="e">
        <f ca="1">_xlfn.XLOOKUP($B62,Results!$A$11:$A$241,Results!$L$11:$L$241,,0)</f>
        <v>#NAME?</v>
      </c>
      <c r="N62" s="10" t="str" cm="1">
        <f t="array" ref="N62">IF($L62,INDEX(zTippingResultsByGroup[],$J62,N$11),"")</f>
        <v/>
      </c>
      <c r="O62" s="10" t="str" cm="1">
        <f t="array" ref="O62">IF($L62,INDEX(zTippingResultsByGroup[],$J62,O$11),"")</f>
        <v/>
      </c>
      <c r="P62" s="10"/>
      <c r="Q62" s="10"/>
      <c r="R62" s="22" t="str">
        <f t="shared" si="10"/>
        <v/>
      </c>
      <c r="S62" s="15" t="str">
        <f ca="1"/>
        <v/>
      </c>
      <c r="T62" s="10" t="str">
        <f t="shared" si="6"/>
        <v/>
      </c>
      <c r="U62" s="20" t="str" cm="1">
        <f t="array" ref="U62">IF($L62,INDEX(zTippingResultsByGroup[],$J62,U$11),"")</f>
        <v/>
      </c>
      <c r="V62" s="20" t="str" cm="1">
        <f t="array" ref="V62">IF($L62,INDEX(zTippingResultsByGroup[],$J62,V$11),"")</f>
        <v/>
      </c>
      <c r="W62" s="20" t="str" cm="1">
        <f t="array" ref="W62">IF($L62,INDEX(zTippingResultsByGroup[],$J62,W$11),"")</f>
        <v/>
      </c>
      <c r="X62" s="29" t="str" cm="1">
        <f t="array" ref="X62">IF($L62,INDEX(zTippingResultsByGroup[],$J62,X$11),"")</f>
        <v/>
      </c>
      <c r="Y62" s="15" t="str" cm="1">
        <f t="array" ref="Y62">LEFT(IF($L62,INDEX(zTippingResultsByGroup[],$J62,Y$11),""),1)</f>
        <v/>
      </c>
      <c r="Z62" s="15" t="str" cm="1">
        <f t="array" ref="Z62">LEFT(IF($L62,INDEX(zTippingResultsByGroup[],$J62,Z$11),""),1)</f>
        <v/>
      </c>
      <c r="AA62" s="15" t="str" cm="1">
        <f t="array" ref="AA62">LEFT(IF($L62,INDEX(zTippingResultsByGroup[],$J62,AA$11),""),1)</f>
        <v/>
      </c>
      <c r="AB62" s="10" t="str" cm="1">
        <f t="array" ref="AB62">IF($L62,INDEX(zTippingResultsByGroup[],$J62,AB$11),"")</f>
        <v/>
      </c>
      <c r="AC62" s="12"/>
      <c r="AD62" s="10"/>
      <c r="AE62" s="12"/>
      <c r="AF62" s="14"/>
      <c r="AG62" s="13" t="b">
        <f t="shared" si="11"/>
        <v>0</v>
      </c>
      <c r="AH62" s="20" t="str" cm="1">
        <f t="array" ref="AH62">IF($L62,INDEX(zTippingResultsByGroup[],$J62,AH$11),"")</f>
        <v/>
      </c>
      <c r="AI62" s="14"/>
      <c r="AJ62" s="14" t="b">
        <f t="shared" si="12"/>
        <v>1</v>
      </c>
      <c r="AK62" s="14" t="b">
        <f t="shared" si="13"/>
        <v>0</v>
      </c>
      <c r="AL62" s="14"/>
      <c r="AM62" s="14"/>
      <c r="AN62" s="14"/>
      <c r="AO62" s="14"/>
      <c r="AP62" s="14"/>
      <c r="AQ62" s="14"/>
      <c r="AR62" s="14"/>
      <c r="AS62" s="14"/>
      <c r="AT62" s="21"/>
    </row>
    <row r="63" spans="1:46" x14ac:dyDescent="0.35">
      <c r="A63" s="6">
        <v>50</v>
      </c>
      <c r="B63" s="10" t="e" cm="1">
        <f t="array" ref="B63">INDEX(zTippingResultsByGroup[],$J63,B$11)</f>
        <v>#REF!</v>
      </c>
      <c r="C63" s="10" t="b">
        <v>1</v>
      </c>
      <c r="D63" s="10" t="e" cm="1">
        <f t="array" ref="D63">INDEX(zTippingResultsByGroup[],$J63,D$11)&lt;&gt;0</f>
        <v>#REF!</v>
      </c>
      <c r="E63" s="10"/>
      <c r="F63" s="10"/>
      <c r="G63" s="10">
        <f t="shared" si="5"/>
        <v>1</v>
      </c>
      <c r="H63" s="10" t="b">
        <f t="shared" si="7"/>
        <v>0</v>
      </c>
      <c r="I63" s="10">
        <v>50</v>
      </c>
      <c r="J63" s="10">
        <f t="shared" si="8"/>
        <v>175</v>
      </c>
      <c r="K63" s="10" t="e" cm="1">
        <f t="array" ref="K63">INDEX(zTippingResultsByGroup[],$J63,K$11)</f>
        <v>#REF!</v>
      </c>
      <c r="L63" s="10" t="b">
        <f t="shared" si="9"/>
        <v>0</v>
      </c>
      <c r="M63" s="10" t="e">
        <f ca="1">_xlfn.XLOOKUP($B63,Results!$A$11:$A$241,Results!$L$11:$L$241,,0)</f>
        <v>#NAME?</v>
      </c>
      <c r="N63" s="10" t="str" cm="1">
        <f t="array" ref="N63">IF($L63,INDEX(zTippingResultsByGroup[],$J63,N$11),"")</f>
        <v/>
      </c>
      <c r="O63" s="10" t="str" cm="1">
        <f t="array" ref="O63">IF($L63,INDEX(zTippingResultsByGroup[],$J63,O$11),"")</f>
        <v/>
      </c>
      <c r="P63" s="10"/>
      <c r="Q63" s="10"/>
      <c r="R63" s="22" t="str">
        <f t="shared" si="10"/>
        <v/>
      </c>
      <c r="S63" s="15" t="str">
        <f ca="1"/>
        <v/>
      </c>
      <c r="T63" s="10" t="str">
        <f t="shared" si="6"/>
        <v/>
      </c>
      <c r="U63" s="20" t="str" cm="1">
        <f t="array" ref="U63">IF($L63,INDEX(zTippingResultsByGroup[],$J63,U$11),"")</f>
        <v/>
      </c>
      <c r="V63" s="20" t="str" cm="1">
        <f t="array" ref="V63">IF($L63,INDEX(zTippingResultsByGroup[],$J63,V$11),"")</f>
        <v/>
      </c>
      <c r="W63" s="20" t="str" cm="1">
        <f t="array" ref="W63">IF($L63,INDEX(zTippingResultsByGroup[],$J63,W$11),"")</f>
        <v/>
      </c>
      <c r="X63" s="29" t="str" cm="1">
        <f t="array" ref="X63">IF($L63,INDEX(zTippingResultsByGroup[],$J63,X$11),"")</f>
        <v/>
      </c>
      <c r="Y63" s="15" t="str" cm="1">
        <f t="array" ref="Y63">LEFT(IF($L63,INDEX(zTippingResultsByGroup[],$J63,Y$11),""),1)</f>
        <v/>
      </c>
      <c r="Z63" s="15" t="str" cm="1">
        <f t="array" ref="Z63">LEFT(IF($L63,INDEX(zTippingResultsByGroup[],$J63,Z$11),""),1)</f>
        <v/>
      </c>
      <c r="AA63" s="15" t="str" cm="1">
        <f t="array" ref="AA63">LEFT(IF($L63,INDEX(zTippingResultsByGroup[],$J63,AA$11),""),1)</f>
        <v/>
      </c>
      <c r="AB63" s="10" t="str" cm="1">
        <f t="array" ref="AB63">IF($L63,INDEX(zTippingResultsByGroup[],$J63,AB$11),"")</f>
        <v/>
      </c>
      <c r="AC63" s="12"/>
      <c r="AD63" s="10"/>
      <c r="AE63" s="12"/>
      <c r="AF63" s="14"/>
      <c r="AG63" s="13" t="b">
        <f t="shared" si="11"/>
        <v>0</v>
      </c>
      <c r="AH63" s="20" t="str" cm="1">
        <f t="array" ref="AH63">IF($L63,INDEX(zTippingResultsByGroup[],$J63,AH$11),"")</f>
        <v/>
      </c>
      <c r="AI63" s="14"/>
      <c r="AJ63" s="14" t="b">
        <f t="shared" si="12"/>
        <v>1</v>
      </c>
      <c r="AK63" s="14" t="b">
        <f t="shared" si="13"/>
        <v>0</v>
      </c>
      <c r="AL63" s="14"/>
      <c r="AM63" s="14"/>
      <c r="AN63" s="14"/>
      <c r="AO63" s="14"/>
      <c r="AP63" s="14"/>
      <c r="AQ63" s="14"/>
      <c r="AR63" s="14"/>
      <c r="AS63" s="14"/>
      <c r="AT63" s="21"/>
    </row>
    <row r="64" spans="1:46" x14ac:dyDescent="0.35">
      <c r="A64" s="6">
        <v>51</v>
      </c>
      <c r="M64" s="10" t="str">
        <f>_xlfn.XLOOKUP($B64,Results!$A$11:$A$241,Results!$L$11:$L$241,,0)</f>
        <v/>
      </c>
      <c r="T64" s="6" t="str">
        <f t="shared" si="6"/>
        <v/>
      </c>
    </row>
    <row r="65" spans="1:20" x14ac:dyDescent="0.35">
      <c r="A65" s="6">
        <v>52</v>
      </c>
      <c r="M65" s="10" t="str">
        <f>_xlfn.XLOOKUP($B65,Results!$A$11:$A$241,Results!$L$11:$L$241,,0)</f>
        <v/>
      </c>
      <c r="T65" s="6" t="str">
        <f t="shared" si="6"/>
        <v/>
      </c>
    </row>
    <row r="66" spans="1:20" x14ac:dyDescent="0.35">
      <c r="A66" s="6">
        <v>53</v>
      </c>
      <c r="M66" s="10" t="str">
        <f>_xlfn.XLOOKUP($B66,Results!$A$11:$A$241,Results!$L$11:$L$241,,0)</f>
        <v/>
      </c>
      <c r="T66" s="6" t="str">
        <f t="shared" si="6"/>
        <v/>
      </c>
    </row>
    <row r="67" spans="1:20" x14ac:dyDescent="0.35">
      <c r="A67" s="6">
        <v>54</v>
      </c>
      <c r="M67" s="10" t="str">
        <f>_xlfn.XLOOKUP($B67,Results!$A$11:$A$241,Results!$L$11:$L$241,,0)</f>
        <v/>
      </c>
      <c r="T67" s="6" t="str">
        <f t="shared" si="6"/>
        <v/>
      </c>
    </row>
    <row r="68" spans="1:20" x14ac:dyDescent="0.35">
      <c r="A68" s="6">
        <v>55</v>
      </c>
      <c r="M68" s="10" t="str">
        <f>_xlfn.XLOOKUP($B68,Results!$A$11:$A$241,Results!$L$11:$L$241,,0)</f>
        <v/>
      </c>
      <c r="T68" s="6" t="str">
        <f t="shared" si="6"/>
        <v/>
      </c>
    </row>
    <row r="69" spans="1:20" x14ac:dyDescent="0.35">
      <c r="A69" s="6">
        <v>56</v>
      </c>
      <c r="M69" s="10" t="str">
        <f>_xlfn.XLOOKUP($B69,Results!$A$11:$A$241,Results!$L$11:$L$241,,0)</f>
        <v/>
      </c>
      <c r="T69" s="6" t="str">
        <f t="shared" si="6"/>
        <v/>
      </c>
    </row>
    <row r="70" spans="1:20" x14ac:dyDescent="0.35">
      <c r="A70" s="6">
        <v>57</v>
      </c>
      <c r="M70" s="10" t="str">
        <f>_xlfn.XLOOKUP($B70,Results!$A$11:$A$241,Results!$L$11:$L$241,,0)</f>
        <v/>
      </c>
      <c r="T70" s="6" t="str">
        <f t="shared" si="6"/>
        <v/>
      </c>
    </row>
    <row r="71" spans="1:20" x14ac:dyDescent="0.35">
      <c r="A71" s="6">
        <v>58</v>
      </c>
      <c r="M71" s="10" t="str">
        <f>_xlfn.XLOOKUP($B71,Results!$A$11:$A$241,Results!$L$11:$L$241,,0)</f>
        <v/>
      </c>
      <c r="T71" s="6" t="str">
        <f t="shared" si="6"/>
        <v/>
      </c>
    </row>
    <row r="72" spans="1:20" x14ac:dyDescent="0.35">
      <c r="A72" s="6">
        <v>59</v>
      </c>
      <c r="M72" s="10" t="str">
        <f>_xlfn.XLOOKUP($B72,Results!$A$11:$A$241,Results!$L$11:$L$241,,0)</f>
        <v/>
      </c>
      <c r="T72" s="6" t="str">
        <f t="shared" si="6"/>
        <v/>
      </c>
    </row>
    <row r="73" spans="1:20" x14ac:dyDescent="0.35">
      <c r="A73" s="6">
        <v>60</v>
      </c>
      <c r="M73" s="10" t="str">
        <f>_xlfn.XLOOKUP($B73,Results!$A$11:$A$241,Results!$L$11:$L$241,,0)</f>
        <v/>
      </c>
      <c r="T73" s="6" t="str">
        <f t="shared" si="6"/>
        <v/>
      </c>
    </row>
    <row r="74" spans="1:20" x14ac:dyDescent="0.35">
      <c r="A74" s="6">
        <v>61</v>
      </c>
      <c r="M74" s="10" t="str">
        <f>_xlfn.XLOOKUP($B74,Results!$A$11:$A$241,Results!$L$11:$L$241,,0)</f>
        <v/>
      </c>
      <c r="T74" s="6" t="str">
        <f t="shared" si="6"/>
        <v/>
      </c>
    </row>
    <row r="75" spans="1:20" x14ac:dyDescent="0.35">
      <c r="A75" s="6">
        <v>62</v>
      </c>
      <c r="M75" s="10" t="str">
        <f>_xlfn.XLOOKUP($B75,Results!$A$11:$A$241,Results!$L$11:$L$241,,0)</f>
        <v/>
      </c>
      <c r="T75" s="6" t="str">
        <f t="shared" si="6"/>
        <v/>
      </c>
    </row>
    <row r="76" spans="1:20" x14ac:dyDescent="0.35">
      <c r="A76" s="6">
        <v>63</v>
      </c>
      <c r="M76" s="10" t="str">
        <f>_xlfn.XLOOKUP($B76,Results!$A$11:$A$241,Results!$L$11:$L$241,,0)</f>
        <v/>
      </c>
      <c r="T76" s="6" t="str">
        <f t="shared" si="6"/>
        <v/>
      </c>
    </row>
    <row r="77" spans="1:20" x14ac:dyDescent="0.35">
      <c r="A77" s="6">
        <v>64</v>
      </c>
      <c r="M77" s="10" t="str">
        <f>_xlfn.XLOOKUP($B77,Results!$A$11:$A$241,Results!$L$11:$L$241,,0)</f>
        <v/>
      </c>
      <c r="T77" s="6" t="str">
        <f t="shared" si="6"/>
        <v/>
      </c>
    </row>
    <row r="78" spans="1:20" x14ac:dyDescent="0.35">
      <c r="A78" s="6">
        <v>65</v>
      </c>
      <c r="M78" s="10" t="str">
        <f>_xlfn.XLOOKUP($B78,Results!$A$11:$A$241,Results!$L$11:$L$241,,0)</f>
        <v/>
      </c>
      <c r="T78" s="6" t="str">
        <f t="shared" si="6"/>
        <v/>
      </c>
    </row>
    <row r="79" spans="1:20" x14ac:dyDescent="0.35">
      <c r="A79" s="6">
        <v>66</v>
      </c>
      <c r="M79" s="10" t="str">
        <f>_xlfn.XLOOKUP($B79,Results!$A$11:$A$241,Results!$L$11:$L$241,,0)</f>
        <v/>
      </c>
      <c r="T79" s="6" t="str">
        <f t="shared" ref="T79:T134" si="14">IF($L79,$N79&amp;" "&amp;$O79,"")</f>
        <v/>
      </c>
    </row>
    <row r="80" spans="1:20" x14ac:dyDescent="0.35">
      <c r="A80" s="6">
        <v>67</v>
      </c>
      <c r="M80" s="10" t="str">
        <f>_xlfn.XLOOKUP($B80,Results!$A$11:$A$241,Results!$L$11:$L$241,,0)</f>
        <v/>
      </c>
      <c r="T80" s="6" t="str">
        <f t="shared" si="14"/>
        <v/>
      </c>
    </row>
    <row r="81" spans="1:20" x14ac:dyDescent="0.35">
      <c r="A81" s="6">
        <v>68</v>
      </c>
      <c r="M81" s="10" t="str">
        <f>_xlfn.XLOOKUP($B81,Results!$A$11:$A$241,Results!$L$11:$L$241,,0)</f>
        <v/>
      </c>
      <c r="T81" s="6" t="str">
        <f t="shared" si="14"/>
        <v/>
      </c>
    </row>
    <row r="82" spans="1:20" x14ac:dyDescent="0.35">
      <c r="A82" s="6">
        <v>69</v>
      </c>
      <c r="M82" s="10" t="str">
        <f>_xlfn.XLOOKUP($B82,Results!$A$11:$A$241,Results!$L$11:$L$241,,0)</f>
        <v/>
      </c>
      <c r="T82" s="6" t="str">
        <f t="shared" si="14"/>
        <v/>
      </c>
    </row>
    <row r="83" spans="1:20" x14ac:dyDescent="0.35">
      <c r="A83" s="6">
        <v>70</v>
      </c>
      <c r="M83" s="10" t="str">
        <f>_xlfn.XLOOKUP($B83,Results!$A$11:$A$241,Results!$L$11:$L$241,,0)</f>
        <v/>
      </c>
      <c r="T83" s="6" t="str">
        <f t="shared" si="14"/>
        <v/>
      </c>
    </row>
    <row r="84" spans="1:20" x14ac:dyDescent="0.35">
      <c r="A84" s="6">
        <v>71</v>
      </c>
      <c r="M84" s="10" t="str">
        <f>_xlfn.XLOOKUP($B84,Results!$A$11:$A$241,Results!$L$11:$L$241,,0)</f>
        <v/>
      </c>
      <c r="T84" s="6" t="str">
        <f t="shared" si="14"/>
        <v/>
      </c>
    </row>
    <row r="85" spans="1:20" x14ac:dyDescent="0.35">
      <c r="A85" s="6">
        <v>72</v>
      </c>
      <c r="M85" s="10" t="str">
        <f>_xlfn.XLOOKUP($B85,Results!$A$11:$A$241,Results!$L$11:$L$241,,0)</f>
        <v/>
      </c>
      <c r="T85" s="6" t="str">
        <f t="shared" si="14"/>
        <v/>
      </c>
    </row>
    <row r="86" spans="1:20" x14ac:dyDescent="0.35">
      <c r="A86" s="6">
        <v>73</v>
      </c>
      <c r="M86" s="10" t="str">
        <f>_xlfn.XLOOKUP($B86,Results!$A$11:$A$241,Results!$L$11:$L$241,,0)</f>
        <v/>
      </c>
      <c r="T86" s="6" t="str">
        <f t="shared" si="14"/>
        <v/>
      </c>
    </row>
    <row r="87" spans="1:20" x14ac:dyDescent="0.35">
      <c r="A87" s="6">
        <v>74</v>
      </c>
      <c r="M87" s="10" t="str">
        <f>_xlfn.XLOOKUP($B87,Results!$A$11:$A$241,Results!$L$11:$L$241,,0)</f>
        <v/>
      </c>
      <c r="T87" s="6" t="str">
        <f t="shared" si="14"/>
        <v/>
      </c>
    </row>
    <row r="88" spans="1:20" x14ac:dyDescent="0.35">
      <c r="A88" s="6">
        <v>75</v>
      </c>
      <c r="M88" s="10" t="str">
        <f>_xlfn.XLOOKUP($B88,Results!$A$11:$A$241,Results!$L$11:$L$241,,0)</f>
        <v/>
      </c>
      <c r="T88" s="6" t="str">
        <f t="shared" si="14"/>
        <v/>
      </c>
    </row>
    <row r="89" spans="1:20" x14ac:dyDescent="0.35">
      <c r="A89" s="6">
        <v>76</v>
      </c>
      <c r="M89" s="10" t="str">
        <f>_xlfn.XLOOKUP($B89,Results!$A$11:$A$241,Results!$L$11:$L$241,,0)</f>
        <v/>
      </c>
      <c r="T89" s="6" t="str">
        <f t="shared" si="14"/>
        <v/>
      </c>
    </row>
    <row r="90" spans="1:20" x14ac:dyDescent="0.35">
      <c r="A90" s="6">
        <v>77</v>
      </c>
      <c r="M90" s="10" t="str">
        <f>_xlfn.XLOOKUP($B90,Results!$A$11:$A$241,Results!$L$11:$L$241,,0)</f>
        <v/>
      </c>
      <c r="T90" s="6" t="str">
        <f t="shared" si="14"/>
        <v/>
      </c>
    </row>
    <row r="91" spans="1:20" x14ac:dyDescent="0.35">
      <c r="A91" s="6">
        <v>78</v>
      </c>
      <c r="M91" s="10" t="str">
        <f>_xlfn.XLOOKUP($B91,Results!$A$11:$A$241,Results!$L$11:$L$241,,0)</f>
        <v/>
      </c>
      <c r="T91" s="6" t="str">
        <f t="shared" si="14"/>
        <v/>
      </c>
    </row>
    <row r="92" spans="1:20" x14ac:dyDescent="0.35">
      <c r="A92" s="6">
        <v>79</v>
      </c>
      <c r="M92" s="10" t="str">
        <f>_xlfn.XLOOKUP($B92,Results!$A$11:$A$241,Results!$L$11:$L$241,,0)</f>
        <v/>
      </c>
      <c r="T92" s="6" t="str">
        <f t="shared" si="14"/>
        <v/>
      </c>
    </row>
    <row r="93" spans="1:20" x14ac:dyDescent="0.35">
      <c r="A93" s="6">
        <v>80</v>
      </c>
      <c r="M93" s="10" t="str">
        <f>_xlfn.XLOOKUP($B93,Results!$A$11:$A$241,Results!$L$11:$L$241,,0)</f>
        <v/>
      </c>
      <c r="T93" s="6" t="str">
        <f t="shared" si="14"/>
        <v/>
      </c>
    </row>
    <row r="94" spans="1:20" x14ac:dyDescent="0.35">
      <c r="A94" s="6">
        <v>81</v>
      </c>
      <c r="M94" s="10" t="str">
        <f>_xlfn.XLOOKUP($B94,Results!$A$11:$A$241,Results!$L$11:$L$241,,0)</f>
        <v/>
      </c>
      <c r="T94" s="6" t="str">
        <f t="shared" si="14"/>
        <v/>
      </c>
    </row>
    <row r="95" spans="1:20" x14ac:dyDescent="0.35">
      <c r="A95" s="6">
        <v>82</v>
      </c>
      <c r="M95" s="10" t="str">
        <f>_xlfn.XLOOKUP($B95,Results!$A$11:$A$241,Results!$L$11:$L$241,,0)</f>
        <v/>
      </c>
      <c r="T95" s="6" t="str">
        <f t="shared" si="14"/>
        <v/>
      </c>
    </row>
    <row r="96" spans="1:20" x14ac:dyDescent="0.35">
      <c r="A96" s="6">
        <v>83</v>
      </c>
      <c r="M96" s="10" t="str">
        <f>_xlfn.XLOOKUP($B96,Results!$A$11:$A$241,Results!$L$11:$L$241,,0)</f>
        <v/>
      </c>
      <c r="T96" s="6" t="str">
        <f t="shared" si="14"/>
        <v/>
      </c>
    </row>
    <row r="97" spans="1:20" x14ac:dyDescent="0.35">
      <c r="A97" s="6">
        <v>84</v>
      </c>
      <c r="M97" s="10" t="str">
        <f>_xlfn.XLOOKUP($B97,Results!$A$11:$A$241,Results!$L$11:$L$241,,0)</f>
        <v/>
      </c>
      <c r="T97" s="6" t="str">
        <f t="shared" si="14"/>
        <v/>
      </c>
    </row>
    <row r="98" spans="1:20" x14ac:dyDescent="0.35">
      <c r="A98" s="6">
        <v>85</v>
      </c>
      <c r="M98" s="10" t="str">
        <f>_xlfn.XLOOKUP($B98,Results!$A$11:$A$241,Results!$L$11:$L$241,,0)</f>
        <v/>
      </c>
      <c r="T98" s="6" t="str">
        <f t="shared" si="14"/>
        <v/>
      </c>
    </row>
    <row r="99" spans="1:20" x14ac:dyDescent="0.35">
      <c r="A99" s="6">
        <v>86</v>
      </c>
      <c r="M99" s="10" t="str">
        <f>_xlfn.XLOOKUP($B99,Results!$A$11:$A$241,Results!$L$11:$L$241,,0)</f>
        <v/>
      </c>
      <c r="T99" s="6" t="str">
        <f t="shared" si="14"/>
        <v/>
      </c>
    </row>
    <row r="100" spans="1:20" x14ac:dyDescent="0.35">
      <c r="A100" s="6">
        <v>87</v>
      </c>
      <c r="M100" s="10" t="str">
        <f>_xlfn.XLOOKUP($B100,Results!$A$11:$A$241,Results!$L$11:$L$241,,0)</f>
        <v/>
      </c>
      <c r="T100" s="6" t="str">
        <f t="shared" si="14"/>
        <v/>
      </c>
    </row>
    <row r="101" spans="1:20" x14ac:dyDescent="0.35">
      <c r="A101" s="6">
        <v>88</v>
      </c>
      <c r="M101" s="10" t="str">
        <f>_xlfn.XLOOKUP($B101,Results!$A$11:$A$241,Results!$L$11:$L$241,,0)</f>
        <v/>
      </c>
      <c r="T101" s="6" t="str">
        <f t="shared" si="14"/>
        <v/>
      </c>
    </row>
    <row r="102" spans="1:20" x14ac:dyDescent="0.35">
      <c r="A102" s="6">
        <v>89</v>
      </c>
      <c r="M102" s="10" t="str">
        <f>_xlfn.XLOOKUP($B102,Results!$A$11:$A$241,Results!$L$11:$L$241,,0)</f>
        <v/>
      </c>
      <c r="T102" s="6" t="str">
        <f t="shared" si="14"/>
        <v/>
      </c>
    </row>
    <row r="103" spans="1:20" x14ac:dyDescent="0.35">
      <c r="A103" s="6">
        <v>90</v>
      </c>
      <c r="M103" s="10" t="str">
        <f>_xlfn.XLOOKUP($B103,Results!$A$11:$A$241,Results!$L$11:$L$241,,0)</f>
        <v/>
      </c>
      <c r="T103" s="6" t="str">
        <f t="shared" si="14"/>
        <v/>
      </c>
    </row>
    <row r="104" spans="1:20" x14ac:dyDescent="0.35">
      <c r="A104" s="6">
        <v>91</v>
      </c>
      <c r="M104" s="10" t="str">
        <f>_xlfn.XLOOKUP($B104,Results!$A$11:$A$241,Results!$L$11:$L$241,,0)</f>
        <v/>
      </c>
      <c r="T104" s="6" t="str">
        <f t="shared" si="14"/>
        <v/>
      </c>
    </row>
    <row r="105" spans="1:20" x14ac:dyDescent="0.35">
      <c r="A105" s="6">
        <v>92</v>
      </c>
      <c r="M105" s="10" t="str">
        <f>_xlfn.XLOOKUP($B105,Results!$A$11:$A$241,Results!$L$11:$L$241,,0)</f>
        <v/>
      </c>
      <c r="T105" s="6" t="str">
        <f t="shared" si="14"/>
        <v/>
      </c>
    </row>
    <row r="106" spans="1:20" x14ac:dyDescent="0.35">
      <c r="A106" s="6">
        <v>93</v>
      </c>
      <c r="M106" s="10" t="str">
        <f>_xlfn.XLOOKUP($B106,Results!$A$11:$A$241,Results!$L$11:$L$241,,0)</f>
        <v/>
      </c>
      <c r="T106" s="6" t="str">
        <f t="shared" si="14"/>
        <v/>
      </c>
    </row>
    <row r="107" spans="1:20" x14ac:dyDescent="0.35">
      <c r="A107" s="6">
        <v>94</v>
      </c>
      <c r="M107" s="10" t="str">
        <f>_xlfn.XLOOKUP($B107,Results!$A$11:$A$241,Results!$L$11:$L$241,,0)</f>
        <v/>
      </c>
      <c r="T107" s="6" t="str">
        <f t="shared" si="14"/>
        <v/>
      </c>
    </row>
    <row r="108" spans="1:20" x14ac:dyDescent="0.35">
      <c r="A108" s="6">
        <v>95</v>
      </c>
      <c r="M108" s="10" t="str">
        <f>_xlfn.XLOOKUP($B108,Results!$A$11:$A$241,Results!$L$11:$L$241,,0)</f>
        <v/>
      </c>
      <c r="T108" s="6" t="str">
        <f t="shared" si="14"/>
        <v/>
      </c>
    </row>
    <row r="109" spans="1:20" x14ac:dyDescent="0.35">
      <c r="A109" s="6">
        <v>96</v>
      </c>
      <c r="M109" s="10" t="str">
        <f>_xlfn.XLOOKUP($B109,Results!$A$11:$A$241,Results!$L$11:$L$241,,0)</f>
        <v/>
      </c>
      <c r="T109" s="6" t="str">
        <f t="shared" si="14"/>
        <v/>
      </c>
    </row>
    <row r="110" spans="1:20" x14ac:dyDescent="0.35">
      <c r="A110" s="6">
        <v>97</v>
      </c>
      <c r="M110" s="10" t="str">
        <f>_xlfn.XLOOKUP($B110,Results!$A$11:$A$241,Results!$L$11:$L$241,,0)</f>
        <v/>
      </c>
      <c r="T110" s="6" t="str">
        <f t="shared" si="14"/>
        <v/>
      </c>
    </row>
    <row r="111" spans="1:20" x14ac:dyDescent="0.35">
      <c r="A111" s="6">
        <v>98</v>
      </c>
      <c r="M111" s="10" t="str">
        <f>_xlfn.XLOOKUP($B111,Results!$A$11:$A$241,Results!$L$11:$L$241,,0)</f>
        <v/>
      </c>
      <c r="T111" s="6" t="str">
        <f t="shared" si="14"/>
        <v/>
      </c>
    </row>
    <row r="112" spans="1:20" x14ac:dyDescent="0.35">
      <c r="A112" s="6">
        <v>99</v>
      </c>
      <c r="M112" s="10" t="str">
        <f>_xlfn.XLOOKUP($B112,Results!$A$11:$A$241,Results!$L$11:$L$241,,0)</f>
        <v/>
      </c>
      <c r="T112" s="6" t="str">
        <f t="shared" si="14"/>
        <v/>
      </c>
    </row>
    <row r="113" spans="1:20" x14ac:dyDescent="0.35">
      <c r="A113" s="6">
        <v>100</v>
      </c>
      <c r="M113" s="10" t="str">
        <f>_xlfn.XLOOKUP($B113,Results!$A$11:$A$241,Results!$L$11:$L$241,,0)</f>
        <v/>
      </c>
      <c r="T113" s="6" t="str">
        <f t="shared" si="14"/>
        <v/>
      </c>
    </row>
    <row r="114" spans="1:20" x14ac:dyDescent="0.35">
      <c r="A114" s="6">
        <v>101</v>
      </c>
      <c r="M114" s="10" t="str">
        <f>_xlfn.XLOOKUP($B114,Results!$A$11:$A$241,Results!$L$11:$L$241,,0)</f>
        <v/>
      </c>
      <c r="T114" s="6" t="str">
        <f t="shared" si="14"/>
        <v/>
      </c>
    </row>
    <row r="115" spans="1:20" x14ac:dyDescent="0.35">
      <c r="A115" s="6">
        <v>102</v>
      </c>
      <c r="M115" s="10" t="str">
        <f>_xlfn.XLOOKUP($B115,Results!$A$11:$A$241,Results!$L$11:$L$241,,0)</f>
        <v/>
      </c>
      <c r="T115" s="6" t="str">
        <f t="shared" si="14"/>
        <v/>
      </c>
    </row>
    <row r="116" spans="1:20" x14ac:dyDescent="0.35">
      <c r="A116" s="6">
        <v>103</v>
      </c>
      <c r="M116" s="10" t="str">
        <f>_xlfn.XLOOKUP($B116,Results!$A$11:$A$241,Results!$L$11:$L$241,,0)</f>
        <v/>
      </c>
      <c r="T116" s="6" t="str">
        <f t="shared" si="14"/>
        <v/>
      </c>
    </row>
    <row r="117" spans="1:20" x14ac:dyDescent="0.35">
      <c r="A117" s="6">
        <v>104</v>
      </c>
      <c r="M117" s="10" t="str">
        <f>_xlfn.XLOOKUP($B117,Results!$A$11:$A$241,Results!$L$11:$L$241,,0)</f>
        <v/>
      </c>
      <c r="T117" s="6" t="str">
        <f t="shared" si="14"/>
        <v/>
      </c>
    </row>
    <row r="118" spans="1:20" x14ac:dyDescent="0.35">
      <c r="A118" s="6">
        <v>105</v>
      </c>
      <c r="M118" s="10" t="str">
        <f>_xlfn.XLOOKUP($B118,Results!$A$11:$A$241,Results!$L$11:$L$241,,0)</f>
        <v/>
      </c>
      <c r="T118" s="6" t="str">
        <f t="shared" si="14"/>
        <v/>
      </c>
    </row>
    <row r="119" spans="1:20" x14ac:dyDescent="0.35">
      <c r="A119" s="6">
        <v>106</v>
      </c>
      <c r="M119" s="10" t="str">
        <f>_xlfn.XLOOKUP($B119,Results!$A$11:$A$241,Results!$L$11:$L$241,,0)</f>
        <v/>
      </c>
      <c r="T119" s="6" t="str">
        <f t="shared" si="14"/>
        <v/>
      </c>
    </row>
    <row r="120" spans="1:20" x14ac:dyDescent="0.35">
      <c r="A120" s="6">
        <v>107</v>
      </c>
      <c r="M120" s="10" t="str">
        <f>_xlfn.XLOOKUP($B120,Results!$A$11:$A$241,Results!$L$11:$L$241,,0)</f>
        <v/>
      </c>
      <c r="T120" s="6" t="str">
        <f t="shared" si="14"/>
        <v/>
      </c>
    </row>
    <row r="121" spans="1:20" x14ac:dyDescent="0.35">
      <c r="A121" s="6">
        <v>108</v>
      </c>
      <c r="M121" s="10" t="str">
        <f>_xlfn.XLOOKUP($B121,Results!$A$11:$A$241,Results!$L$11:$L$241,,0)</f>
        <v/>
      </c>
      <c r="T121" s="6" t="str">
        <f t="shared" si="14"/>
        <v/>
      </c>
    </row>
    <row r="122" spans="1:20" x14ac:dyDescent="0.35">
      <c r="A122" s="6">
        <v>109</v>
      </c>
      <c r="M122" s="10" t="str">
        <f>_xlfn.XLOOKUP($B122,Results!$A$11:$A$241,Results!$L$11:$L$241,,0)</f>
        <v/>
      </c>
      <c r="T122" s="6" t="str">
        <f t="shared" si="14"/>
        <v/>
      </c>
    </row>
    <row r="123" spans="1:20" x14ac:dyDescent="0.35">
      <c r="A123" s="6">
        <v>110</v>
      </c>
      <c r="M123" s="10" t="str">
        <f>_xlfn.XLOOKUP($B123,Results!$A$11:$A$241,Results!$L$11:$L$241,,0)</f>
        <v/>
      </c>
      <c r="T123" s="6" t="str">
        <f t="shared" si="14"/>
        <v/>
      </c>
    </row>
    <row r="124" spans="1:20" x14ac:dyDescent="0.35">
      <c r="A124" s="6">
        <v>111</v>
      </c>
      <c r="M124" s="10" t="str">
        <f>_xlfn.XLOOKUP($B124,Results!$A$11:$A$241,Results!$L$11:$L$241,,0)</f>
        <v/>
      </c>
      <c r="T124" s="6" t="str">
        <f t="shared" si="14"/>
        <v/>
      </c>
    </row>
    <row r="125" spans="1:20" x14ac:dyDescent="0.35">
      <c r="A125" s="6">
        <v>112</v>
      </c>
      <c r="M125" s="10" t="str">
        <f>_xlfn.XLOOKUP($B125,Results!$A$11:$A$241,Results!$L$11:$L$241,,0)</f>
        <v/>
      </c>
      <c r="T125" s="6" t="str">
        <f t="shared" si="14"/>
        <v/>
      </c>
    </row>
    <row r="126" spans="1:20" x14ac:dyDescent="0.35">
      <c r="A126" s="6">
        <v>113</v>
      </c>
      <c r="M126" s="10" t="str">
        <f>_xlfn.XLOOKUP($B126,Results!$A$11:$A$241,Results!$L$11:$L$241,,0)</f>
        <v/>
      </c>
      <c r="T126" s="6" t="str">
        <f t="shared" si="14"/>
        <v/>
      </c>
    </row>
    <row r="127" spans="1:20" x14ac:dyDescent="0.35">
      <c r="A127" s="6">
        <v>114</v>
      </c>
      <c r="M127" s="10" t="str">
        <f>_xlfn.XLOOKUP($B127,Results!$A$11:$A$241,Results!$L$11:$L$241,,0)</f>
        <v/>
      </c>
      <c r="T127" s="6" t="str">
        <f t="shared" si="14"/>
        <v/>
      </c>
    </row>
    <row r="128" spans="1:20" x14ac:dyDescent="0.35">
      <c r="A128" s="6">
        <v>115</v>
      </c>
      <c r="M128" s="10" t="str">
        <f>_xlfn.XLOOKUP($B128,Results!$A$11:$A$241,Results!$L$11:$L$241,,0)</f>
        <v/>
      </c>
      <c r="T128" s="6" t="str">
        <f t="shared" si="14"/>
        <v/>
      </c>
    </row>
    <row r="129" spans="1:20" x14ac:dyDescent="0.35">
      <c r="A129" s="6">
        <v>116</v>
      </c>
      <c r="M129" s="10" t="str">
        <f>_xlfn.XLOOKUP($B129,Results!$A$11:$A$241,Results!$L$11:$L$241,,0)</f>
        <v/>
      </c>
      <c r="T129" s="6" t="str">
        <f t="shared" si="14"/>
        <v/>
      </c>
    </row>
    <row r="130" spans="1:20" x14ac:dyDescent="0.35">
      <c r="A130" s="6">
        <v>117</v>
      </c>
      <c r="M130" s="10" t="str">
        <f>_xlfn.XLOOKUP($B130,Results!$A$11:$A$241,Results!$L$11:$L$241,,0)</f>
        <v/>
      </c>
      <c r="T130" s="6" t="str">
        <f t="shared" si="14"/>
        <v/>
      </c>
    </row>
    <row r="131" spans="1:20" x14ac:dyDescent="0.35">
      <c r="A131" s="6">
        <v>118</v>
      </c>
      <c r="M131" s="10" t="str">
        <f>_xlfn.XLOOKUP($B131,Results!$A$11:$A$241,Results!$L$11:$L$241,,0)</f>
        <v/>
      </c>
      <c r="T131" s="6" t="str">
        <f t="shared" si="14"/>
        <v/>
      </c>
    </row>
    <row r="132" spans="1:20" x14ac:dyDescent="0.35">
      <c r="A132" s="6">
        <v>119</v>
      </c>
      <c r="M132" s="10" t="str">
        <f>_xlfn.XLOOKUP($B132,Results!$A$11:$A$241,Results!$L$11:$L$241,,0)</f>
        <v/>
      </c>
      <c r="T132" s="6" t="str">
        <f t="shared" si="14"/>
        <v/>
      </c>
    </row>
    <row r="133" spans="1:20" x14ac:dyDescent="0.35">
      <c r="A133" s="6">
        <v>120</v>
      </c>
      <c r="M133" s="10" t="str">
        <f>_xlfn.XLOOKUP($B133,Results!$A$11:$A$241,Results!$L$11:$L$241,,0)</f>
        <v/>
      </c>
      <c r="T133" s="6" t="str">
        <f t="shared" si="14"/>
        <v/>
      </c>
    </row>
    <row r="134" spans="1:20" x14ac:dyDescent="0.35">
      <c r="A134" s="6">
        <v>121</v>
      </c>
      <c r="M134" s="10" t="str">
        <f>_xlfn.XLOOKUP($B134,Results!$A$11:$A$241,Results!$L$11:$L$241,,0)</f>
        <v/>
      </c>
      <c r="T134" s="6" t="str">
        <f t="shared" si="14"/>
        <v/>
      </c>
    </row>
    <row r="135" spans="1:20" x14ac:dyDescent="0.35">
      <c r="A135" s="6">
        <v>122</v>
      </c>
      <c r="M135" s="10" t="str">
        <f>_xlfn.XLOOKUP($B135,Results!$A$11:$A$241,Results!$L$11:$L$241,,0)</f>
        <v/>
      </c>
    </row>
    <row r="136" spans="1:20" x14ac:dyDescent="0.35">
      <c r="A136" s="6">
        <v>123</v>
      </c>
      <c r="M136" s="10" t="str">
        <f>_xlfn.XLOOKUP($B136,Results!$A$11:$A$241,Results!$L$11:$L$241,,0)</f>
        <v/>
      </c>
    </row>
    <row r="137" spans="1:20" x14ac:dyDescent="0.35">
      <c r="A137" s="6">
        <v>124</v>
      </c>
      <c r="M137" s="10" t="str">
        <f>_xlfn.XLOOKUP($B137,Results!$A$11:$A$241,Results!$L$11:$L$241,,0)</f>
        <v/>
      </c>
    </row>
    <row r="138" spans="1:20" x14ac:dyDescent="0.35">
      <c r="A138" s="6">
        <v>125</v>
      </c>
      <c r="M138" s="10" t="str">
        <f>_xlfn.XLOOKUP($B138,Results!$A$11:$A$241,Results!$L$11:$L$241,,0)</f>
        <v/>
      </c>
    </row>
    <row r="139" spans="1:20" x14ac:dyDescent="0.35">
      <c r="A139" s="6">
        <v>126</v>
      </c>
      <c r="M139" s="10" t="str">
        <f>_xlfn.XLOOKUP($B139,Results!$A$11:$A$241,Results!$L$11:$L$241,,0)</f>
        <v/>
      </c>
    </row>
    <row r="140" spans="1:20" x14ac:dyDescent="0.35">
      <c r="A140" s="6">
        <v>127</v>
      </c>
      <c r="M140" s="10" t="str">
        <f>_xlfn.XLOOKUP($B140,Results!$A$11:$A$241,Results!$L$11:$L$241,,0)</f>
        <v/>
      </c>
    </row>
    <row r="141" spans="1:20" x14ac:dyDescent="0.35">
      <c r="A141" s="6">
        <v>128</v>
      </c>
      <c r="M141" s="10" t="str">
        <f>_xlfn.XLOOKUP($B141,Results!$A$11:$A$241,Results!$L$11:$L$241,,0)</f>
        <v/>
      </c>
    </row>
    <row r="142" spans="1:20" x14ac:dyDescent="0.35">
      <c r="A142" s="6">
        <v>129</v>
      </c>
      <c r="M142" s="10" t="str">
        <f>_xlfn.XLOOKUP($B142,Results!$A$11:$A$241,Results!$L$11:$L$241,,0)</f>
        <v/>
      </c>
    </row>
    <row r="143" spans="1:20" x14ac:dyDescent="0.35">
      <c r="A143" s="6">
        <v>130</v>
      </c>
      <c r="M143" s="10" t="str">
        <f>_xlfn.XLOOKUP($B143,Results!$A$11:$A$241,Results!$L$11:$L$241,,0)</f>
        <v/>
      </c>
    </row>
    <row r="144" spans="1:20" x14ac:dyDescent="0.35">
      <c r="A144" s="6">
        <v>131</v>
      </c>
      <c r="M144" s="10" t="str">
        <f>_xlfn.XLOOKUP($B144,Results!$A$11:$A$241,Results!$L$11:$L$241,,0)</f>
        <v/>
      </c>
    </row>
    <row r="145" spans="1:13" x14ac:dyDescent="0.35">
      <c r="A145" s="6">
        <v>132</v>
      </c>
      <c r="M145" s="10" t="str">
        <f>_xlfn.XLOOKUP($B145,Results!$A$11:$A$241,Results!$L$11:$L$241,,0)</f>
        <v/>
      </c>
    </row>
    <row r="146" spans="1:13" x14ac:dyDescent="0.35">
      <c r="A146" s="6">
        <v>133</v>
      </c>
      <c r="M146" s="10" t="str">
        <f>_xlfn.XLOOKUP($B146,Results!$A$11:$A$241,Results!$L$11:$L$241,,0)</f>
        <v/>
      </c>
    </row>
    <row r="147" spans="1:13" x14ac:dyDescent="0.35">
      <c r="A147" s="6">
        <v>134</v>
      </c>
      <c r="M147" s="10" t="str">
        <f>_xlfn.XLOOKUP($B147,Results!$A$11:$A$241,Results!$L$11:$L$241,,0)</f>
        <v/>
      </c>
    </row>
    <row r="148" spans="1:13" x14ac:dyDescent="0.35">
      <c r="A148" s="6">
        <v>135</v>
      </c>
      <c r="M148" s="10" t="str">
        <f>_xlfn.XLOOKUP($B148,Results!$A$11:$A$241,Results!$L$11:$L$241,,0)</f>
        <v/>
      </c>
    </row>
    <row r="149" spans="1:13" x14ac:dyDescent="0.35">
      <c r="A149" s="6">
        <v>136</v>
      </c>
      <c r="M149" s="10" t="str">
        <f>_xlfn.XLOOKUP($B149,Results!$A$11:$A$241,Results!$L$11:$L$241,,0)</f>
        <v/>
      </c>
    </row>
    <row r="150" spans="1:13" x14ac:dyDescent="0.35">
      <c r="A150" s="6">
        <v>137</v>
      </c>
      <c r="M150" s="10" t="str">
        <f>_xlfn.XLOOKUP($B150,Results!$A$11:$A$241,Results!$L$11:$L$241,,0)</f>
        <v/>
      </c>
    </row>
    <row r="151" spans="1:13" x14ac:dyDescent="0.35">
      <c r="A151" s="6">
        <v>138</v>
      </c>
      <c r="M151" s="10" t="str">
        <f>_xlfn.XLOOKUP($B151,Results!$A$11:$A$241,Results!$L$11:$L$241,,0)</f>
        <v/>
      </c>
    </row>
    <row r="152" spans="1:13" x14ac:dyDescent="0.35">
      <c r="A152" s="6">
        <v>139</v>
      </c>
      <c r="M152" s="10" t="str">
        <f>_xlfn.XLOOKUP($B152,Results!$A$11:$A$241,Results!$L$11:$L$241,,0)</f>
        <v/>
      </c>
    </row>
    <row r="153" spans="1:13" x14ac:dyDescent="0.35">
      <c r="A153" s="6">
        <v>140</v>
      </c>
      <c r="M153" s="10" t="str">
        <f>_xlfn.XLOOKUP($B153,Results!$A$11:$A$241,Results!$L$11:$L$241,,0)</f>
        <v/>
      </c>
    </row>
    <row r="154" spans="1:13" x14ac:dyDescent="0.35">
      <c r="A154" s="6">
        <v>141</v>
      </c>
      <c r="M154" s="10" t="str">
        <f>_xlfn.XLOOKUP($B154,Results!$A$11:$A$241,Results!$L$11:$L$241,,0)</f>
        <v/>
      </c>
    </row>
    <row r="155" spans="1:13" x14ac:dyDescent="0.35">
      <c r="A155" s="6">
        <v>142</v>
      </c>
      <c r="M155" s="10" t="str">
        <f>_xlfn.XLOOKUP($B155,Results!$A$11:$A$241,Results!$L$11:$L$241,,0)</f>
        <v/>
      </c>
    </row>
    <row r="156" spans="1:13" x14ac:dyDescent="0.35">
      <c r="A156" s="6">
        <v>143</v>
      </c>
      <c r="M156" s="10" t="str">
        <f>_xlfn.XLOOKUP($B156,Results!$A$11:$A$241,Results!$L$11:$L$241,,0)</f>
        <v/>
      </c>
    </row>
    <row r="157" spans="1:13" x14ac:dyDescent="0.35">
      <c r="A157" s="6">
        <v>144</v>
      </c>
      <c r="M157" s="10" t="str">
        <f>_xlfn.XLOOKUP($B157,Results!$A$11:$A$241,Results!$L$11:$L$241,,0)</f>
        <v/>
      </c>
    </row>
    <row r="158" spans="1:13" x14ac:dyDescent="0.35">
      <c r="A158" s="6">
        <v>145</v>
      </c>
      <c r="M158" s="10" t="str">
        <f>_xlfn.XLOOKUP($B158,Results!$A$11:$A$241,Results!$L$11:$L$241,,0)</f>
        <v/>
      </c>
    </row>
    <row r="159" spans="1:13" x14ac:dyDescent="0.35">
      <c r="A159" s="6">
        <v>146</v>
      </c>
      <c r="M159" s="10" t="str">
        <f>_xlfn.XLOOKUP($B159,Results!$A$11:$A$241,Results!$L$11:$L$241,,0)</f>
        <v/>
      </c>
    </row>
    <row r="160" spans="1:13" x14ac:dyDescent="0.35">
      <c r="A160" s="6">
        <v>147</v>
      </c>
      <c r="M160" s="10" t="str">
        <f>_xlfn.XLOOKUP($B160,Results!$A$11:$A$241,Results!$L$11:$L$241,,0)</f>
        <v/>
      </c>
    </row>
    <row r="161" spans="1:13" x14ac:dyDescent="0.35">
      <c r="A161" s="6">
        <v>148</v>
      </c>
      <c r="M161" s="10" t="str">
        <f>_xlfn.XLOOKUP($B161,Results!$A$11:$A$241,Results!$L$11:$L$241,,0)</f>
        <v/>
      </c>
    </row>
    <row r="162" spans="1:13" x14ac:dyDescent="0.35">
      <c r="A162" s="6">
        <v>149</v>
      </c>
      <c r="M162" s="10" t="str">
        <f>_xlfn.XLOOKUP($B162,Results!$A$11:$A$241,Results!$L$11:$L$241,,0)</f>
        <v/>
      </c>
    </row>
    <row r="163" spans="1:13" x14ac:dyDescent="0.35">
      <c r="A163" s="6">
        <v>150</v>
      </c>
      <c r="M163" s="10" t="str">
        <f>_xlfn.XLOOKUP($B163,Results!$A$11:$A$241,Results!$L$11:$L$241,,0)</f>
        <v/>
      </c>
    </row>
    <row r="164" spans="1:13" x14ac:dyDescent="0.35">
      <c r="A164" s="6">
        <v>151</v>
      </c>
      <c r="M164" s="10" t="str">
        <f>_xlfn.XLOOKUP($B164,Results!$A$11:$A$241,Results!$L$11:$L$241,,0)</f>
        <v/>
      </c>
    </row>
    <row r="165" spans="1:13" x14ac:dyDescent="0.35">
      <c r="A165" s="6">
        <v>152</v>
      </c>
      <c r="M165" s="10" t="str">
        <f>_xlfn.XLOOKUP($B165,Results!$A$11:$A$241,Results!$L$11:$L$241,,0)</f>
        <v/>
      </c>
    </row>
    <row r="166" spans="1:13" x14ac:dyDescent="0.35">
      <c r="A166" s="6">
        <v>153</v>
      </c>
      <c r="M166" s="10" t="str">
        <f>_xlfn.XLOOKUP($B166,Results!$A$11:$A$241,Results!$L$11:$L$241,,0)</f>
        <v/>
      </c>
    </row>
    <row r="167" spans="1:13" x14ac:dyDescent="0.35">
      <c r="A167" s="6">
        <v>154</v>
      </c>
      <c r="M167" s="10" t="str">
        <f>_xlfn.XLOOKUP($B167,Results!$A$11:$A$241,Results!$L$11:$L$241,,0)</f>
        <v/>
      </c>
    </row>
    <row r="168" spans="1:13" x14ac:dyDescent="0.35">
      <c r="A168" s="6">
        <v>155</v>
      </c>
      <c r="M168" s="10" t="str">
        <f>_xlfn.XLOOKUP($B168,Results!$A$11:$A$241,Results!$L$11:$L$241,,0)</f>
        <v/>
      </c>
    </row>
    <row r="169" spans="1:13" x14ac:dyDescent="0.35">
      <c r="A169" s="6">
        <v>156</v>
      </c>
      <c r="M169" s="10" t="str">
        <f>_xlfn.XLOOKUP($B169,Results!$A$11:$A$241,Results!$L$11:$L$241,,0)</f>
        <v/>
      </c>
    </row>
    <row r="170" spans="1:13" x14ac:dyDescent="0.35">
      <c r="A170" s="6">
        <v>157</v>
      </c>
      <c r="M170" s="10" t="str">
        <f>_xlfn.XLOOKUP($B170,Results!$A$11:$A$241,Results!$L$11:$L$241,,0)</f>
        <v/>
      </c>
    </row>
    <row r="171" spans="1:13" x14ac:dyDescent="0.35">
      <c r="A171" s="6">
        <v>158</v>
      </c>
      <c r="M171" s="10" t="str">
        <f>_xlfn.XLOOKUP($B171,Results!$A$11:$A$241,Results!$L$11:$L$241,,0)</f>
        <v/>
      </c>
    </row>
    <row r="172" spans="1:13" x14ac:dyDescent="0.35">
      <c r="A172" s="6">
        <v>159</v>
      </c>
      <c r="M172" s="10" t="str">
        <f>_xlfn.XLOOKUP($B172,Results!$A$11:$A$241,Results!$L$11:$L$241,,0)</f>
        <v/>
      </c>
    </row>
    <row r="173" spans="1:13" x14ac:dyDescent="0.35">
      <c r="A173" s="6">
        <v>160</v>
      </c>
      <c r="M173" s="10" t="str">
        <f>_xlfn.XLOOKUP($B173,Results!$A$11:$A$241,Results!$L$11:$L$241,,0)</f>
        <v/>
      </c>
    </row>
    <row r="174" spans="1:13" x14ac:dyDescent="0.35">
      <c r="A174" s="6">
        <v>161</v>
      </c>
      <c r="M174" s="10" t="str">
        <f>_xlfn.XLOOKUP($B174,Results!$A$11:$A$241,Results!$L$11:$L$241,,0)</f>
        <v/>
      </c>
    </row>
    <row r="175" spans="1:13" x14ac:dyDescent="0.35">
      <c r="A175" s="6">
        <v>162</v>
      </c>
      <c r="M175" s="10" t="str">
        <f>_xlfn.XLOOKUP($B175,Results!$A$11:$A$241,Results!$L$11:$L$241,,0)</f>
        <v/>
      </c>
    </row>
    <row r="176" spans="1:13" x14ac:dyDescent="0.35">
      <c r="A176" s="6">
        <v>163</v>
      </c>
      <c r="M176" s="10" t="str">
        <f>_xlfn.XLOOKUP($B176,Results!$A$11:$A$241,Results!$L$11:$L$241,,0)</f>
        <v/>
      </c>
    </row>
    <row r="177" spans="1:13" x14ac:dyDescent="0.35">
      <c r="A177" s="6">
        <v>164</v>
      </c>
      <c r="M177" s="10" t="str">
        <f>_xlfn.XLOOKUP($B177,Results!$A$11:$A$241,Results!$L$11:$L$241,,0)</f>
        <v/>
      </c>
    </row>
    <row r="178" spans="1:13" x14ac:dyDescent="0.35">
      <c r="A178" s="6">
        <v>165</v>
      </c>
      <c r="M178" s="10" t="str">
        <f>_xlfn.XLOOKUP($B178,Results!$A$11:$A$241,Results!$L$11:$L$241,,0)</f>
        <v/>
      </c>
    </row>
    <row r="179" spans="1:13" x14ac:dyDescent="0.35">
      <c r="A179" s="6">
        <v>166</v>
      </c>
      <c r="M179" s="10" t="str">
        <f>_xlfn.XLOOKUP($B179,Results!$A$11:$A$241,Results!$L$11:$L$241,,0)</f>
        <v/>
      </c>
    </row>
    <row r="180" spans="1:13" x14ac:dyDescent="0.35">
      <c r="A180" s="6">
        <v>167</v>
      </c>
      <c r="M180" s="10" t="str">
        <f>_xlfn.XLOOKUP($B180,Results!$A$11:$A$241,Results!$L$11:$L$241,,0)</f>
        <v/>
      </c>
    </row>
    <row r="181" spans="1:13" x14ac:dyDescent="0.35">
      <c r="A181" s="6">
        <v>168</v>
      </c>
      <c r="M181" s="10" t="str">
        <f>_xlfn.XLOOKUP($B181,Results!$A$11:$A$241,Results!$L$11:$L$241,,0)</f>
        <v/>
      </c>
    </row>
    <row r="182" spans="1:13" x14ac:dyDescent="0.35">
      <c r="A182" s="6">
        <v>169</v>
      </c>
      <c r="M182" s="10" t="str">
        <f>_xlfn.XLOOKUP($B182,Results!$A$11:$A$241,Results!$L$11:$L$241,,0)</f>
        <v/>
      </c>
    </row>
    <row r="183" spans="1:13" x14ac:dyDescent="0.35">
      <c r="A183" s="6">
        <v>170</v>
      </c>
      <c r="M183" s="10" t="str">
        <f>_xlfn.XLOOKUP($B183,Results!$A$11:$A$241,Results!$L$11:$L$241,,0)</f>
        <v/>
      </c>
    </row>
    <row r="184" spans="1:13" x14ac:dyDescent="0.35">
      <c r="A184" s="6">
        <v>171</v>
      </c>
      <c r="M184" s="10" t="str">
        <f>_xlfn.XLOOKUP($B184,Results!$A$11:$A$241,Results!$L$11:$L$241,,0)</f>
        <v/>
      </c>
    </row>
    <row r="185" spans="1:13" x14ac:dyDescent="0.35">
      <c r="A185" s="6">
        <v>172</v>
      </c>
      <c r="M185" s="10" t="str">
        <f>_xlfn.XLOOKUP($B185,Results!$A$11:$A$241,Results!$L$11:$L$241,,0)</f>
        <v/>
      </c>
    </row>
    <row r="186" spans="1:13" x14ac:dyDescent="0.35">
      <c r="M186" s="10" t="str">
        <f>_xlfn.XLOOKUP($B186,Results!$A$11:$A$241,Results!$L$11:$L$241,,0)</f>
        <v/>
      </c>
    </row>
    <row r="187" spans="1:13" x14ac:dyDescent="0.35">
      <c r="M187" s="10" t="str">
        <f>_xlfn.XLOOKUP($B187,Results!$A$11:$A$241,Results!$L$11:$L$241,,0)</f>
        <v/>
      </c>
    </row>
    <row r="188" spans="1:13" x14ac:dyDescent="0.35">
      <c r="M188" s="10" t="str">
        <f>_xlfn.XLOOKUP($B188,Results!$A$11:$A$241,Results!$L$11:$L$241,,0)</f>
        <v/>
      </c>
    </row>
    <row r="189" spans="1:13" x14ac:dyDescent="0.35">
      <c r="M189" s="10" t="str">
        <f>_xlfn.XLOOKUP($B189,Results!$A$11:$A$241,Results!$L$11:$L$241,,0)</f>
        <v/>
      </c>
    </row>
    <row r="190" spans="1:13" x14ac:dyDescent="0.35">
      <c r="M190" s="10" t="str">
        <f>_xlfn.XLOOKUP($B190,Results!$A$11:$A$241,Results!$L$11:$L$241,,0)</f>
        <v/>
      </c>
    </row>
    <row r="191" spans="1:13" x14ac:dyDescent="0.35">
      <c r="M191" s="10" t="str">
        <f>_xlfn.XLOOKUP($B191,Results!$A$11:$A$241,Results!$L$11:$L$241,,0)</f>
        <v/>
      </c>
    </row>
    <row r="192" spans="1:13" x14ac:dyDescent="0.35">
      <c r="M192" s="10" t="str">
        <f>_xlfn.XLOOKUP($B192,Results!$A$11:$A$241,Results!$L$11:$L$241,,0)</f>
        <v/>
      </c>
    </row>
    <row r="193" spans="13:13" x14ac:dyDescent="0.35">
      <c r="M193" s="10" t="str">
        <f>_xlfn.XLOOKUP($B193,Results!$A$11:$A$241,Results!$L$11:$L$241,,0)</f>
        <v/>
      </c>
    </row>
    <row r="194" spans="13:13" x14ac:dyDescent="0.35">
      <c r="M194" s="10" t="str">
        <f>_xlfn.XLOOKUP($B194,Results!$A$11:$A$241,Results!$L$11:$L$241,,0)</f>
        <v/>
      </c>
    </row>
    <row r="195" spans="13:13" x14ac:dyDescent="0.35">
      <c r="M195" s="10" t="str">
        <f>_xlfn.XLOOKUP($B195,Results!$A$11:$A$241,Results!$L$11:$L$241,,0)</f>
        <v/>
      </c>
    </row>
    <row r="196" spans="13:13" x14ac:dyDescent="0.35">
      <c r="M196" s="10" t="str">
        <f>_xlfn.XLOOKUP($B196,Results!$A$11:$A$241,Results!$L$11:$L$241,,0)</f>
        <v/>
      </c>
    </row>
    <row r="197" spans="13:13" x14ac:dyDescent="0.35">
      <c r="M197" s="10" t="str">
        <f>_xlfn.XLOOKUP($B197,Results!$A$11:$A$241,Results!$L$11:$L$241,,0)</f>
        <v/>
      </c>
    </row>
    <row r="198" spans="13:13" x14ac:dyDescent="0.35">
      <c r="M198" s="10" t="str">
        <f>_xlfn.XLOOKUP($B198,Results!$A$11:$A$241,Results!$L$11:$L$241,,0)</f>
        <v/>
      </c>
    </row>
    <row r="199" spans="13:13" x14ac:dyDescent="0.35">
      <c r="M199" s="10" t="str">
        <f>_xlfn.XLOOKUP($B199,Results!$A$11:$A$241,Results!$L$11:$L$241,,0)</f>
        <v/>
      </c>
    </row>
    <row r="200" spans="13:13" x14ac:dyDescent="0.35">
      <c r="M200" s="10" t="str">
        <f>_xlfn.XLOOKUP($B200,Results!$A$11:$A$241,Results!$L$11:$L$241,,0)</f>
        <v/>
      </c>
    </row>
    <row r="201" spans="13:13" x14ac:dyDescent="0.35">
      <c r="M201" s="10" t="str">
        <f>_xlfn.XLOOKUP($B201,Results!$A$11:$A$241,Results!$L$11:$L$241,,0)</f>
        <v/>
      </c>
    </row>
    <row r="202" spans="13:13" x14ac:dyDescent="0.35">
      <c r="M202" s="10" t="str">
        <f>_xlfn.XLOOKUP($B202,Results!$A$11:$A$241,Results!$L$11:$L$241,,0)</f>
        <v/>
      </c>
    </row>
    <row r="203" spans="13:13" x14ac:dyDescent="0.35">
      <c r="M203" s="10" t="str">
        <f>_xlfn.XLOOKUP($B203,Results!$A$11:$A$241,Results!$L$11:$L$241,,0)</f>
        <v/>
      </c>
    </row>
    <row r="204" spans="13:13" x14ac:dyDescent="0.35">
      <c r="M204" s="10" t="str">
        <f>_xlfn.XLOOKUP($B204,Results!$A$11:$A$241,Results!$L$11:$L$241,,0)</f>
        <v/>
      </c>
    </row>
    <row r="205" spans="13:13" x14ac:dyDescent="0.35">
      <c r="M205" s="10" t="str">
        <f>_xlfn.XLOOKUP($B205,Results!$A$11:$A$241,Results!$L$11:$L$241,,0)</f>
        <v/>
      </c>
    </row>
    <row r="206" spans="13:13" x14ac:dyDescent="0.35">
      <c r="M206" s="10" t="str">
        <f>_xlfn.XLOOKUP($B206,Results!$A$11:$A$241,Results!$L$11:$L$241,,0)</f>
        <v/>
      </c>
    </row>
    <row r="207" spans="13:13" x14ac:dyDescent="0.35">
      <c r="M207" s="10" t="str">
        <f>_xlfn.XLOOKUP($B207,Results!$A$11:$A$241,Results!$L$11:$L$241,,0)</f>
        <v/>
      </c>
    </row>
    <row r="208" spans="13:13" x14ac:dyDescent="0.35">
      <c r="M208" s="10" t="str">
        <f>_xlfn.XLOOKUP($B208,Results!$A$11:$A$241,Results!$L$11:$L$241,,0)</f>
        <v/>
      </c>
    </row>
    <row r="209" spans="13:13" x14ac:dyDescent="0.35">
      <c r="M209" s="10" t="str">
        <f>_xlfn.XLOOKUP($B209,Results!$A$11:$A$241,Results!$L$11:$L$241,,0)</f>
        <v/>
      </c>
    </row>
    <row r="210" spans="13:13" x14ac:dyDescent="0.35">
      <c r="M210" s="10" t="str">
        <f>_xlfn.XLOOKUP($B210,Results!$A$11:$A$241,Results!$L$11:$L$241,,0)</f>
        <v/>
      </c>
    </row>
    <row r="211" spans="13:13" x14ac:dyDescent="0.35">
      <c r="M211" s="10" t="str">
        <f>_xlfn.XLOOKUP($B211,Results!$A$11:$A$241,Results!$L$11:$L$241,,0)</f>
        <v/>
      </c>
    </row>
    <row r="212" spans="13:13" x14ac:dyDescent="0.35">
      <c r="M212" s="10" t="str">
        <f>_xlfn.XLOOKUP($B212,Results!$A$11:$A$241,Results!$L$11:$L$241,,0)</f>
        <v/>
      </c>
    </row>
    <row r="213" spans="13:13" x14ac:dyDescent="0.35">
      <c r="M213" s="10" t="str">
        <f>_xlfn.XLOOKUP($B213,Results!$A$11:$A$241,Results!$L$11:$L$241,,0)</f>
        <v/>
      </c>
    </row>
    <row r="214" spans="13:13" x14ac:dyDescent="0.35">
      <c r="M214" s="10" t="str">
        <f>_xlfn.XLOOKUP($B214,Results!$A$11:$A$241,Results!$L$11:$L$241,,0)</f>
        <v/>
      </c>
    </row>
    <row r="215" spans="13:13" x14ac:dyDescent="0.35">
      <c r="M215" s="10" t="str">
        <f>_xlfn.XLOOKUP($B215,Results!$A$11:$A$241,Results!$L$11:$L$241,,0)</f>
        <v/>
      </c>
    </row>
    <row r="216" spans="13:13" x14ac:dyDescent="0.35">
      <c r="M216" s="10" t="str">
        <f>_xlfn.XLOOKUP($B216,Results!$A$11:$A$241,Results!$L$11:$L$241,,0)</f>
        <v/>
      </c>
    </row>
    <row r="217" spans="13:13" x14ac:dyDescent="0.35">
      <c r="M217" s="10" t="str">
        <f>_xlfn.XLOOKUP($B217,Results!$A$11:$A$241,Results!$L$11:$L$241,,0)</f>
        <v/>
      </c>
    </row>
    <row r="218" spans="13:13" x14ac:dyDescent="0.35">
      <c r="M218" s="10" t="str">
        <f>_xlfn.XLOOKUP($B218,Results!$A$11:$A$241,Results!$L$11:$L$241,,0)</f>
        <v/>
      </c>
    </row>
    <row r="219" spans="13:13" x14ac:dyDescent="0.35">
      <c r="M219" s="10" t="str">
        <f>_xlfn.XLOOKUP($B219,Results!$A$11:$A$241,Results!$L$11:$L$241,,0)</f>
        <v/>
      </c>
    </row>
    <row r="220" spans="13:13" x14ac:dyDescent="0.35">
      <c r="M220" s="10" t="str">
        <f>_xlfn.XLOOKUP($B220,Results!$A$11:$A$241,Results!$L$11:$L$241,,0)</f>
        <v/>
      </c>
    </row>
    <row r="221" spans="13:13" x14ac:dyDescent="0.35">
      <c r="M221" s="10" t="str">
        <f>_xlfn.XLOOKUP($B221,Results!$A$11:$A$241,Results!$L$11:$L$241,,0)</f>
        <v/>
      </c>
    </row>
    <row r="222" spans="13:13" x14ac:dyDescent="0.35">
      <c r="M222" s="10" t="str">
        <f>_xlfn.XLOOKUP($B222,Results!$A$11:$A$241,Results!$L$11:$L$241,,0)</f>
        <v/>
      </c>
    </row>
    <row r="223" spans="13:13" x14ac:dyDescent="0.35">
      <c r="M223" s="10" t="str">
        <f>_xlfn.XLOOKUP($B223,Results!$A$11:$A$241,Results!$L$11:$L$241,,0)</f>
        <v/>
      </c>
    </row>
    <row r="224" spans="13:13" x14ac:dyDescent="0.35">
      <c r="M224" s="10" t="str">
        <f>_xlfn.XLOOKUP($B224,Results!$A$11:$A$241,Results!$L$11:$L$241,,0)</f>
        <v/>
      </c>
    </row>
    <row r="225" spans="13:13" x14ac:dyDescent="0.35">
      <c r="M225" s="10" t="str">
        <f>_xlfn.XLOOKUP($B225,Results!$A$11:$A$241,Results!$L$11:$L$241,,0)</f>
        <v/>
      </c>
    </row>
    <row r="226" spans="13:13" x14ac:dyDescent="0.35">
      <c r="M226" s="10" t="str">
        <f>_xlfn.XLOOKUP($B226,Results!$A$11:$A$241,Results!$L$11:$L$241,,0)</f>
        <v/>
      </c>
    </row>
    <row r="227" spans="13:13" x14ac:dyDescent="0.35">
      <c r="M227" s="10" t="str">
        <f>_xlfn.XLOOKUP($B227,Results!$A$11:$A$241,Results!$L$11:$L$241,,0)</f>
        <v/>
      </c>
    </row>
    <row r="228" spans="13:13" x14ac:dyDescent="0.35">
      <c r="M228" s="10" t="str">
        <f>_xlfn.XLOOKUP($B228,Results!$A$11:$A$241,Results!$L$11:$L$241,,0)</f>
        <v/>
      </c>
    </row>
    <row r="229" spans="13:13" x14ac:dyDescent="0.35">
      <c r="M229" s="10" t="str">
        <f>_xlfn.XLOOKUP($B229,Results!$A$11:$A$241,Results!$L$11:$L$241,,0)</f>
        <v/>
      </c>
    </row>
    <row r="230" spans="13:13" x14ac:dyDescent="0.35">
      <c r="M230" s="10" t="str">
        <f>_xlfn.XLOOKUP($B230,Results!$A$11:$A$241,Results!$L$11:$L$241,,0)</f>
        <v/>
      </c>
    </row>
    <row r="231" spans="13:13" x14ac:dyDescent="0.35">
      <c r="M231" s="10" t="str">
        <f>_xlfn.XLOOKUP($B231,Results!$A$11:$A$241,Results!$L$11:$L$241,,0)</f>
        <v/>
      </c>
    </row>
    <row r="232" spans="13:13" x14ac:dyDescent="0.35">
      <c r="M232" s="10" t="str">
        <f>_xlfn.XLOOKUP($B232,Results!$A$11:$A$241,Results!$L$11:$L$241,,0)</f>
        <v/>
      </c>
    </row>
    <row r="233" spans="13:13" x14ac:dyDescent="0.35">
      <c r="M233" s="10" t="str">
        <f>_xlfn.XLOOKUP($B233,Results!$A$11:$A$241,Results!$L$11:$L$241,,0)</f>
        <v/>
      </c>
    </row>
    <row r="234" spans="13:13" x14ac:dyDescent="0.35">
      <c r="M234" s="10" t="str">
        <f>_xlfn.XLOOKUP($B234,Results!$A$11:$A$241,Results!$L$11:$L$241,,0)</f>
        <v/>
      </c>
    </row>
    <row r="235" spans="13:13" x14ac:dyDescent="0.35">
      <c r="M235" s="10" t="str">
        <f>_xlfn.XLOOKUP($B235,Results!$A$11:$A$241,Results!$L$11:$L$241,,0)</f>
        <v/>
      </c>
    </row>
    <row r="236" spans="13:13" x14ac:dyDescent="0.35">
      <c r="M236" s="10" t="str">
        <f>_xlfn.XLOOKUP($B236,Results!$A$11:$A$241,Results!$L$11:$L$241,,0)</f>
        <v/>
      </c>
    </row>
    <row r="237" spans="13:13" x14ac:dyDescent="0.35">
      <c r="M237" s="10" t="str">
        <f>_xlfn.XLOOKUP($B237,Results!$A$11:$A$241,Results!$L$11:$L$241,,0)</f>
        <v/>
      </c>
    </row>
    <row r="238" spans="13:13" x14ac:dyDescent="0.35">
      <c r="M238" s="10" t="str">
        <f>_xlfn.XLOOKUP($B238,Results!$A$11:$A$241,Results!$L$11:$L$241,,0)</f>
        <v/>
      </c>
    </row>
    <row r="239" spans="13:13" x14ac:dyDescent="0.35">
      <c r="M239" s="10" t="str">
        <f>_xlfn.XLOOKUP($B239,Results!$A$11:$A$241,Results!$L$11:$L$241,,0)</f>
        <v/>
      </c>
    </row>
    <row r="240" spans="13:13" x14ac:dyDescent="0.35">
      <c r="M240" s="10" t="str">
        <f>_xlfn.XLOOKUP($B240,Results!$A$11:$A$241,Results!$L$11:$L$241,,0)</f>
        <v/>
      </c>
    </row>
    <row r="241" spans="13:13" x14ac:dyDescent="0.35">
      <c r="M241" s="10" t="str">
        <f>_xlfn.XLOOKUP($B241,Results!$A$11:$A$241,Results!$L$11:$L$241,,0)</f>
        <v/>
      </c>
    </row>
    <row r="242" spans="13:13" x14ac:dyDescent="0.35">
      <c r="M242" s="10" t="str">
        <f>_xlfn.XLOOKUP($B242,Results!$A$11:$A$241,Results!$L$11:$L$241,,0)</f>
        <v/>
      </c>
    </row>
    <row r="243" spans="13:13" x14ac:dyDescent="0.35">
      <c r="M243" s="10" t="str">
        <f>_xlfn.XLOOKUP($B243,Results!$A$11:$A$241,Results!$L$11:$L$241,,0)</f>
        <v/>
      </c>
    </row>
    <row r="244" spans="13:13" x14ac:dyDescent="0.35">
      <c r="M244" s="10" t="str">
        <f>_xlfn.XLOOKUP($B244,Results!$A$11:$A$241,Results!$L$11:$L$241,,0)</f>
        <v/>
      </c>
    </row>
    <row r="245" spans="13:13" x14ac:dyDescent="0.35">
      <c r="M245" s="10" t="str">
        <f>_xlfn.XLOOKUP($B245,Results!$A$11:$A$241,Results!$L$11:$L$241,,0)</f>
        <v/>
      </c>
    </row>
    <row r="246" spans="13:13" x14ac:dyDescent="0.35">
      <c r="M246" s="10" t="str">
        <f>_xlfn.XLOOKUP($B246,Results!$A$11:$A$241,Results!$L$11:$L$241,,0)</f>
        <v/>
      </c>
    </row>
    <row r="247" spans="13:13" x14ac:dyDescent="0.35">
      <c r="M247" s="10" t="str">
        <f>_xlfn.XLOOKUP($B247,Results!$A$11:$A$241,Results!$L$11:$L$241,,0)</f>
        <v/>
      </c>
    </row>
    <row r="248" spans="13:13" x14ac:dyDescent="0.35">
      <c r="M248" s="10" t="str">
        <f>_xlfn.XLOOKUP($B248,Results!$A$11:$A$241,Results!$L$11:$L$241,,0)</f>
        <v/>
      </c>
    </row>
    <row r="249" spans="13:13" x14ac:dyDescent="0.35">
      <c r="M249" s="10" t="str">
        <f>_xlfn.XLOOKUP($B249,Results!$A$11:$A$241,Results!$L$11:$L$241,,0)</f>
        <v/>
      </c>
    </row>
    <row r="250" spans="13:13" x14ac:dyDescent="0.35">
      <c r="M250" s="10" t="str">
        <f>_xlfn.XLOOKUP($B250,Results!$A$11:$A$241,Results!$L$11:$L$241,,0)</f>
        <v/>
      </c>
    </row>
    <row r="251" spans="13:13" x14ac:dyDescent="0.35">
      <c r="M251" s="10" t="str">
        <f>_xlfn.XLOOKUP($B251,Results!$A$11:$A$241,Results!$L$11:$L$241,,0)</f>
        <v/>
      </c>
    </row>
    <row r="252" spans="13:13" x14ac:dyDescent="0.35">
      <c r="M252" s="10" t="str">
        <f>_xlfn.XLOOKUP($B252,Results!$A$11:$A$241,Results!$L$11:$L$241,,0)</f>
        <v/>
      </c>
    </row>
    <row r="253" spans="13:13" x14ac:dyDescent="0.35">
      <c r="M253" s="10" t="str">
        <f>_xlfn.XLOOKUP($B253,Results!$A$11:$A$241,Results!$L$11:$L$241,,0)</f>
        <v/>
      </c>
    </row>
    <row r="254" spans="13:13" x14ac:dyDescent="0.35">
      <c r="M254" s="10" t="str">
        <f>_xlfn.XLOOKUP($B254,Results!$A$11:$A$241,Results!$L$11:$L$241,,0)</f>
        <v/>
      </c>
    </row>
    <row r="255" spans="13:13" x14ac:dyDescent="0.35">
      <c r="M255" s="10" t="str">
        <f>_xlfn.XLOOKUP($B255,Results!$A$11:$A$241,Results!$L$11:$L$241,,0)</f>
        <v/>
      </c>
    </row>
  </sheetData>
  <autoFilter ref="B13:AT63" xr:uid="{3E5646C1-4DCB-4EBA-BC05-FCF7E78BA11F}"/>
  <mergeCells count="2">
    <mergeCell ref="B6:AT6"/>
    <mergeCell ref="T8:V8"/>
  </mergeCells>
  <conditionalFormatting sqref="B14:AT14 N15:AT63 B15:L63 M15:M255">
    <cfRule type="expression" dxfId="59" priority="97">
      <formula>NOT($AB14)</formula>
    </cfRule>
  </conditionalFormatting>
  <conditionalFormatting sqref="R14:AH63">
    <cfRule type="expression" dxfId="58" priority="73">
      <formula>AND(NOT($C14),$H14)</formula>
    </cfRule>
    <cfRule type="expression" dxfId="57" priority="74">
      <formula>AND($C14,$H14)</formula>
    </cfRule>
  </conditionalFormatting>
  <conditionalFormatting sqref="R14:AT62">
    <cfRule type="expression" dxfId="56" priority="16">
      <formula>AND($C14,NOT($C15))</formula>
    </cfRule>
  </conditionalFormatting>
  <conditionalFormatting sqref="R63:AT63">
    <cfRule type="expression" dxfId="55" priority="87">
      <formula>AND($C63,NOT(#REF!))</formula>
    </cfRule>
  </conditionalFormatting>
  <conditionalFormatting sqref="T14:T63">
    <cfRule type="expression" dxfId="54" priority="15">
      <formula>NOT($D14)</formula>
    </cfRule>
  </conditionalFormatting>
  <conditionalFormatting sqref="V14:V63">
    <cfRule type="expression" dxfId="52" priority="1">
      <formula>NOT(#REF!)</formula>
    </cfRule>
    <cfRule type="expression" dxfId="51" priority="2">
      <formula>#REF!</formula>
    </cfRule>
  </conditionalFormatting>
  <conditionalFormatting sqref="AF14:AF63">
    <cfRule type="expression" dxfId="50" priority="18">
      <formula>AND(AE14,AG14)</formula>
    </cfRule>
    <cfRule type="expression" dxfId="49" priority="19">
      <formula>AND(AE14,NOT(AG14))</formula>
    </cfRule>
  </conditionalFormatting>
  <conditionalFormatting sqref="AI14:AI63">
    <cfRule type="expression" dxfId="48" priority="22">
      <formula>AJ14</formula>
    </cfRule>
    <cfRule type="expression" dxfId="47" priority="23">
      <formula>NOT(AJ14)</formula>
    </cfRule>
    <cfRule type="expression" dxfId="46" priority="24">
      <formula>AK14</formula>
    </cfRule>
  </conditionalFormatting>
  <conditionalFormatting sqref="AL14:AT63">
    <cfRule type="expression" dxfId="45" priority="25">
      <formula>AL14&lt;&gt;AL$1</formula>
    </cfRule>
    <cfRule type="expression" dxfId="44" priority="26">
      <formula>AL14=AL$1</formula>
    </cfRule>
  </conditionalFormatting>
  <pageMargins left="0.70866141732283472" right="0.70866141732283472" top="0.74803149606299213" bottom="0.74803149606299213" header="0.31496062992125984" footer="0.31496062992125984"/>
  <pageSetup paperSize="8" fitToHeight="0" orientation="portrait" r:id="rId1"/>
  <headerFoot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71" r:id="rId4" name="Drop Down 7">
              <controlPr defaultSize="0" autoLine="0" autoPict="0">
                <anchor moveWithCells="1">
                  <from>
                    <xdr:col>19</xdr:col>
                    <xdr:colOff>19050</xdr:colOff>
                    <xdr:row>6</xdr:row>
                    <xdr:rowOff>260350</xdr:rowOff>
                  </from>
                  <to>
                    <xdr:col>21</xdr:col>
                    <xdr:colOff>457200</xdr:colOff>
                    <xdr:row>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 id="{66B110B3-94A5-49C1-AAE3-9AB047D4DB09}">
            <xm:f>$B56=zTippingResultsWinnerThisRound!$A$2</xm:f>
            <x14:dxf>
              <font>
                <b/>
                <i val="0"/>
              </font>
            </x14:dxf>
          </x14:cfRule>
          <xm:sqref>T56</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error="Choose a Group from the list." xr:uid="{C92F8C25-EF0F-4BCC-B79B-29D1EA39835D}">
          <x14:formula1>
            <xm:f>Groups!$B$2:$B$24</xm:f>
          </x14:formula1>
          <xm:sqref>T9:T10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B07E3-F94E-46E0-81CD-719438BEAFD4}">
  <sheetPr codeName="Sheet33"/>
  <dimension ref="A1:F376"/>
  <sheetViews>
    <sheetView workbookViewId="0"/>
  </sheetViews>
  <sheetFormatPr defaultRowHeight="14.5" x14ac:dyDescent="0.35"/>
  <cols>
    <col min="1" max="1" width="17" bestFit="1" customWidth="1"/>
    <col min="2" max="2" width="10.81640625" bestFit="1" customWidth="1"/>
    <col min="3" max="3" width="13.26953125" bestFit="1" customWidth="1"/>
    <col min="4" max="4" width="12.453125" bestFit="1" customWidth="1"/>
    <col min="5" max="5" width="15.54296875" bestFit="1" customWidth="1"/>
    <col min="6" max="6" width="16.453125" bestFit="1" customWidth="1"/>
    <col min="7" max="7" width="16.1796875" bestFit="1" customWidth="1"/>
  </cols>
  <sheetData>
    <row r="1" spans="1:6" x14ac:dyDescent="0.35">
      <c r="A1" t="s">
        <v>796</v>
      </c>
      <c r="B1" t="s">
        <v>42</v>
      </c>
      <c r="C1" t="s">
        <v>663</v>
      </c>
      <c r="D1" t="s">
        <v>664</v>
      </c>
      <c r="E1" t="s">
        <v>797</v>
      </c>
      <c r="F1" t="s">
        <v>798</v>
      </c>
    </row>
    <row r="2" spans="1:6" x14ac:dyDescent="0.35">
      <c r="A2">
        <v>11325</v>
      </c>
      <c r="B2">
        <v>97</v>
      </c>
      <c r="C2">
        <v>0</v>
      </c>
      <c r="D2">
        <v>1</v>
      </c>
      <c r="E2">
        <v>4</v>
      </c>
      <c r="F2">
        <v>1</v>
      </c>
    </row>
    <row r="3" spans="1:6" x14ac:dyDescent="0.35">
      <c r="A3">
        <v>11326</v>
      </c>
      <c r="B3">
        <v>103</v>
      </c>
      <c r="C3">
        <v>0</v>
      </c>
      <c r="D3">
        <v>1</v>
      </c>
      <c r="E3">
        <v>4</v>
      </c>
      <c r="F3">
        <v>1</v>
      </c>
    </row>
    <row r="4" spans="1:6" x14ac:dyDescent="0.35">
      <c r="A4">
        <v>11327</v>
      </c>
      <c r="B4">
        <v>123</v>
      </c>
      <c r="C4">
        <v>0</v>
      </c>
      <c r="D4">
        <v>1</v>
      </c>
      <c r="E4">
        <v>4</v>
      </c>
      <c r="F4">
        <v>1</v>
      </c>
    </row>
    <row r="5" spans="1:6" x14ac:dyDescent="0.35">
      <c r="A5">
        <v>11328</v>
      </c>
      <c r="B5">
        <v>316</v>
      </c>
      <c r="C5">
        <v>0</v>
      </c>
      <c r="D5">
        <v>1</v>
      </c>
      <c r="E5">
        <v>4</v>
      </c>
      <c r="F5">
        <v>1</v>
      </c>
    </row>
    <row r="6" spans="1:6" x14ac:dyDescent="0.35">
      <c r="A6">
        <v>11329</v>
      </c>
      <c r="B6">
        <v>211</v>
      </c>
      <c r="C6">
        <v>0</v>
      </c>
      <c r="D6">
        <v>1</v>
      </c>
      <c r="E6">
        <v>4</v>
      </c>
      <c r="F6">
        <v>1</v>
      </c>
    </row>
    <row r="7" spans="1:6" x14ac:dyDescent="0.35">
      <c r="A7">
        <v>11330</v>
      </c>
      <c r="B7">
        <v>93</v>
      </c>
      <c r="C7">
        <v>0</v>
      </c>
      <c r="D7">
        <v>6</v>
      </c>
      <c r="E7">
        <v>3</v>
      </c>
      <c r="F7">
        <v>1</v>
      </c>
    </row>
    <row r="8" spans="1:6" x14ac:dyDescent="0.35">
      <c r="A8">
        <v>11331</v>
      </c>
      <c r="B8">
        <v>28</v>
      </c>
      <c r="C8">
        <v>0</v>
      </c>
      <c r="D8">
        <v>6</v>
      </c>
      <c r="E8">
        <v>3</v>
      </c>
      <c r="F8">
        <v>1</v>
      </c>
    </row>
    <row r="9" spans="1:6" x14ac:dyDescent="0.35">
      <c r="A9">
        <v>11332</v>
      </c>
      <c r="B9">
        <v>154</v>
      </c>
      <c r="C9">
        <v>0</v>
      </c>
      <c r="D9">
        <v>6</v>
      </c>
      <c r="E9">
        <v>3</v>
      </c>
      <c r="F9">
        <v>1</v>
      </c>
    </row>
    <row r="10" spans="1:6" x14ac:dyDescent="0.35">
      <c r="A10">
        <v>11333</v>
      </c>
      <c r="B10">
        <v>309</v>
      </c>
      <c r="C10">
        <v>0</v>
      </c>
      <c r="D10">
        <v>6</v>
      </c>
      <c r="E10">
        <v>3</v>
      </c>
      <c r="F10">
        <v>1</v>
      </c>
    </row>
    <row r="11" spans="1:6" x14ac:dyDescent="0.35">
      <c r="A11">
        <v>11334</v>
      </c>
      <c r="B11">
        <v>311</v>
      </c>
      <c r="C11">
        <v>0</v>
      </c>
      <c r="D11">
        <v>6</v>
      </c>
      <c r="E11">
        <v>3</v>
      </c>
      <c r="F11">
        <v>1</v>
      </c>
    </row>
    <row r="12" spans="1:6" x14ac:dyDescent="0.35">
      <c r="A12">
        <v>11335</v>
      </c>
      <c r="B12">
        <v>223</v>
      </c>
      <c r="C12">
        <v>0</v>
      </c>
      <c r="D12">
        <v>6</v>
      </c>
      <c r="E12">
        <v>3</v>
      </c>
      <c r="F12">
        <v>1</v>
      </c>
    </row>
    <row r="13" spans="1:6" x14ac:dyDescent="0.35">
      <c r="A13">
        <v>11336</v>
      </c>
      <c r="B13">
        <v>318</v>
      </c>
      <c r="C13">
        <v>0</v>
      </c>
      <c r="D13">
        <v>6</v>
      </c>
      <c r="E13">
        <v>3</v>
      </c>
      <c r="F13">
        <v>1</v>
      </c>
    </row>
    <row r="14" spans="1:6" x14ac:dyDescent="0.35">
      <c r="A14">
        <v>11337</v>
      </c>
      <c r="B14">
        <v>7</v>
      </c>
      <c r="C14">
        <v>0</v>
      </c>
      <c r="D14">
        <v>6</v>
      </c>
      <c r="E14">
        <v>3</v>
      </c>
      <c r="F14">
        <v>1</v>
      </c>
    </row>
    <row r="15" spans="1:6" x14ac:dyDescent="0.35">
      <c r="A15">
        <v>11338</v>
      </c>
      <c r="B15">
        <v>170</v>
      </c>
      <c r="C15">
        <v>0</v>
      </c>
      <c r="D15">
        <v>6</v>
      </c>
      <c r="E15">
        <v>3</v>
      </c>
      <c r="F15">
        <v>1</v>
      </c>
    </row>
    <row r="16" spans="1:6" x14ac:dyDescent="0.35">
      <c r="A16">
        <v>11339</v>
      </c>
      <c r="B16">
        <v>78</v>
      </c>
      <c r="C16">
        <v>0</v>
      </c>
      <c r="D16">
        <v>6</v>
      </c>
      <c r="E16">
        <v>3</v>
      </c>
      <c r="F16">
        <v>1</v>
      </c>
    </row>
    <row r="17" spans="1:6" x14ac:dyDescent="0.35">
      <c r="A17">
        <v>11340</v>
      </c>
      <c r="B17">
        <v>34</v>
      </c>
      <c r="C17">
        <v>0</v>
      </c>
      <c r="D17">
        <v>6</v>
      </c>
      <c r="E17">
        <v>3</v>
      </c>
      <c r="F17">
        <v>1</v>
      </c>
    </row>
    <row r="18" spans="1:6" x14ac:dyDescent="0.35">
      <c r="A18">
        <v>11341</v>
      </c>
      <c r="B18">
        <v>56</v>
      </c>
      <c r="C18">
        <v>0</v>
      </c>
      <c r="D18">
        <v>6</v>
      </c>
      <c r="E18">
        <v>3</v>
      </c>
      <c r="F18">
        <v>1</v>
      </c>
    </row>
    <row r="19" spans="1:6" x14ac:dyDescent="0.35">
      <c r="A19">
        <v>11342</v>
      </c>
      <c r="B19">
        <v>227</v>
      </c>
      <c r="C19">
        <v>0</v>
      </c>
      <c r="D19">
        <v>6</v>
      </c>
      <c r="E19">
        <v>3</v>
      </c>
      <c r="F19">
        <v>1</v>
      </c>
    </row>
    <row r="20" spans="1:6" x14ac:dyDescent="0.35">
      <c r="A20">
        <v>11343</v>
      </c>
      <c r="B20">
        <v>171</v>
      </c>
      <c r="C20">
        <v>0</v>
      </c>
      <c r="D20">
        <v>6</v>
      </c>
      <c r="E20">
        <v>3</v>
      </c>
      <c r="F20">
        <v>1</v>
      </c>
    </row>
    <row r="21" spans="1:6" x14ac:dyDescent="0.35">
      <c r="A21">
        <v>11344</v>
      </c>
      <c r="B21">
        <v>39</v>
      </c>
      <c r="C21">
        <v>0</v>
      </c>
      <c r="D21">
        <v>6</v>
      </c>
      <c r="E21">
        <v>3</v>
      </c>
      <c r="F21">
        <v>1</v>
      </c>
    </row>
    <row r="22" spans="1:6" x14ac:dyDescent="0.35">
      <c r="A22">
        <v>11345</v>
      </c>
      <c r="B22">
        <v>147</v>
      </c>
      <c r="C22">
        <v>0</v>
      </c>
      <c r="D22">
        <v>6</v>
      </c>
      <c r="E22">
        <v>3</v>
      </c>
      <c r="F22">
        <v>1</v>
      </c>
    </row>
    <row r="23" spans="1:6" x14ac:dyDescent="0.35">
      <c r="A23">
        <v>11346</v>
      </c>
      <c r="B23">
        <v>270</v>
      </c>
      <c r="C23">
        <v>0</v>
      </c>
      <c r="D23">
        <v>6</v>
      </c>
      <c r="E23">
        <v>3</v>
      </c>
      <c r="F23">
        <v>1</v>
      </c>
    </row>
    <row r="24" spans="1:6" x14ac:dyDescent="0.35">
      <c r="A24">
        <v>11347</v>
      </c>
      <c r="B24">
        <v>298</v>
      </c>
      <c r="C24">
        <v>0</v>
      </c>
      <c r="D24">
        <v>6</v>
      </c>
      <c r="E24">
        <v>3</v>
      </c>
      <c r="F24">
        <v>1</v>
      </c>
    </row>
    <row r="25" spans="1:6" x14ac:dyDescent="0.35">
      <c r="A25">
        <v>11348</v>
      </c>
      <c r="B25">
        <v>153</v>
      </c>
      <c r="C25">
        <v>0</v>
      </c>
      <c r="D25">
        <v>6</v>
      </c>
      <c r="E25">
        <v>3</v>
      </c>
      <c r="F25">
        <v>1</v>
      </c>
    </row>
    <row r="26" spans="1:6" x14ac:dyDescent="0.35">
      <c r="A26">
        <v>11349</v>
      </c>
      <c r="B26">
        <v>224</v>
      </c>
      <c r="C26">
        <v>0</v>
      </c>
      <c r="D26">
        <v>6</v>
      </c>
      <c r="E26">
        <v>3</v>
      </c>
      <c r="F26">
        <v>1</v>
      </c>
    </row>
    <row r="27" spans="1:6" x14ac:dyDescent="0.35">
      <c r="A27">
        <v>11350</v>
      </c>
      <c r="B27">
        <v>252</v>
      </c>
      <c r="C27">
        <v>0</v>
      </c>
      <c r="D27">
        <v>6</v>
      </c>
      <c r="E27">
        <v>3</v>
      </c>
      <c r="F27">
        <v>1</v>
      </c>
    </row>
    <row r="28" spans="1:6" x14ac:dyDescent="0.35">
      <c r="A28">
        <v>11351</v>
      </c>
      <c r="B28">
        <v>17</v>
      </c>
      <c r="C28">
        <v>0</v>
      </c>
      <c r="D28">
        <v>6</v>
      </c>
      <c r="E28">
        <v>3</v>
      </c>
      <c r="F28">
        <v>1</v>
      </c>
    </row>
    <row r="29" spans="1:6" x14ac:dyDescent="0.35">
      <c r="A29">
        <v>11352</v>
      </c>
      <c r="B29">
        <v>230</v>
      </c>
      <c r="C29">
        <v>0</v>
      </c>
      <c r="D29">
        <v>6</v>
      </c>
      <c r="E29">
        <v>3</v>
      </c>
      <c r="F29">
        <v>1</v>
      </c>
    </row>
    <row r="30" spans="1:6" x14ac:dyDescent="0.35">
      <c r="A30">
        <v>11353</v>
      </c>
      <c r="B30">
        <v>124</v>
      </c>
      <c r="C30">
        <v>0</v>
      </c>
      <c r="D30">
        <v>6</v>
      </c>
      <c r="E30">
        <v>3</v>
      </c>
      <c r="F30">
        <v>1</v>
      </c>
    </row>
    <row r="31" spans="1:6" x14ac:dyDescent="0.35">
      <c r="A31">
        <v>11354</v>
      </c>
      <c r="B31">
        <v>52</v>
      </c>
      <c r="C31">
        <v>0</v>
      </c>
      <c r="D31">
        <v>6</v>
      </c>
      <c r="E31">
        <v>3</v>
      </c>
      <c r="F31">
        <v>1</v>
      </c>
    </row>
    <row r="32" spans="1:6" x14ac:dyDescent="0.35">
      <c r="A32">
        <v>11355</v>
      </c>
      <c r="B32">
        <v>202</v>
      </c>
      <c r="C32">
        <v>0</v>
      </c>
      <c r="D32">
        <v>31</v>
      </c>
      <c r="E32">
        <v>2</v>
      </c>
      <c r="F32">
        <v>1</v>
      </c>
    </row>
    <row r="33" spans="1:6" x14ac:dyDescent="0.35">
      <c r="A33">
        <v>11356</v>
      </c>
      <c r="B33">
        <v>66</v>
      </c>
      <c r="C33">
        <v>0</v>
      </c>
      <c r="D33">
        <v>31</v>
      </c>
      <c r="E33">
        <v>2</v>
      </c>
      <c r="F33">
        <v>1</v>
      </c>
    </row>
    <row r="34" spans="1:6" x14ac:dyDescent="0.35">
      <c r="A34">
        <v>11357</v>
      </c>
      <c r="B34">
        <v>100</v>
      </c>
      <c r="C34">
        <v>0</v>
      </c>
      <c r="D34">
        <v>31</v>
      </c>
      <c r="E34">
        <v>2</v>
      </c>
      <c r="F34">
        <v>1</v>
      </c>
    </row>
    <row r="35" spans="1:6" x14ac:dyDescent="0.35">
      <c r="A35">
        <v>11358</v>
      </c>
      <c r="B35">
        <v>199</v>
      </c>
      <c r="C35">
        <v>0</v>
      </c>
      <c r="D35">
        <v>31</v>
      </c>
      <c r="E35">
        <v>2</v>
      </c>
      <c r="F35">
        <v>1</v>
      </c>
    </row>
    <row r="36" spans="1:6" x14ac:dyDescent="0.35">
      <c r="A36">
        <v>11359</v>
      </c>
      <c r="B36">
        <v>112</v>
      </c>
      <c r="C36">
        <v>0</v>
      </c>
      <c r="D36">
        <v>31</v>
      </c>
      <c r="E36">
        <v>2</v>
      </c>
      <c r="F36">
        <v>1</v>
      </c>
    </row>
    <row r="37" spans="1:6" x14ac:dyDescent="0.35">
      <c r="A37">
        <v>11360</v>
      </c>
      <c r="B37">
        <v>115</v>
      </c>
      <c r="C37">
        <v>0</v>
      </c>
      <c r="D37">
        <v>31</v>
      </c>
      <c r="E37">
        <v>2</v>
      </c>
      <c r="F37">
        <v>1</v>
      </c>
    </row>
    <row r="38" spans="1:6" x14ac:dyDescent="0.35">
      <c r="A38">
        <v>11361</v>
      </c>
      <c r="B38">
        <v>75</v>
      </c>
      <c r="C38">
        <v>0</v>
      </c>
      <c r="D38">
        <v>31</v>
      </c>
      <c r="E38">
        <v>2</v>
      </c>
      <c r="F38">
        <v>1</v>
      </c>
    </row>
    <row r="39" spans="1:6" x14ac:dyDescent="0.35">
      <c r="A39">
        <v>11362</v>
      </c>
      <c r="B39">
        <v>290</v>
      </c>
      <c r="C39">
        <v>0</v>
      </c>
      <c r="D39">
        <v>31</v>
      </c>
      <c r="E39">
        <v>2</v>
      </c>
      <c r="F39">
        <v>1</v>
      </c>
    </row>
    <row r="40" spans="1:6" x14ac:dyDescent="0.35">
      <c r="A40">
        <v>11363</v>
      </c>
      <c r="B40">
        <v>122</v>
      </c>
      <c r="C40">
        <v>0</v>
      </c>
      <c r="D40">
        <v>31</v>
      </c>
      <c r="E40">
        <v>2</v>
      </c>
      <c r="F40">
        <v>1</v>
      </c>
    </row>
    <row r="41" spans="1:6" x14ac:dyDescent="0.35">
      <c r="A41">
        <v>11364</v>
      </c>
      <c r="B41">
        <v>200</v>
      </c>
      <c r="C41">
        <v>0</v>
      </c>
      <c r="D41">
        <v>31</v>
      </c>
      <c r="E41">
        <v>2</v>
      </c>
      <c r="F41">
        <v>1</v>
      </c>
    </row>
    <row r="42" spans="1:6" x14ac:dyDescent="0.35">
      <c r="A42">
        <v>11365</v>
      </c>
      <c r="B42">
        <v>120</v>
      </c>
      <c r="C42">
        <v>0</v>
      </c>
      <c r="D42">
        <v>31</v>
      </c>
      <c r="E42">
        <v>2</v>
      </c>
      <c r="F42">
        <v>1</v>
      </c>
    </row>
    <row r="43" spans="1:6" x14ac:dyDescent="0.35">
      <c r="A43">
        <v>11366</v>
      </c>
      <c r="B43">
        <v>9</v>
      </c>
      <c r="C43">
        <v>0</v>
      </c>
      <c r="D43">
        <v>31</v>
      </c>
      <c r="E43">
        <v>2</v>
      </c>
      <c r="F43">
        <v>1</v>
      </c>
    </row>
    <row r="44" spans="1:6" x14ac:dyDescent="0.35">
      <c r="A44">
        <v>11367</v>
      </c>
      <c r="B44">
        <v>63</v>
      </c>
      <c r="C44">
        <v>0</v>
      </c>
      <c r="D44">
        <v>31</v>
      </c>
      <c r="E44">
        <v>2</v>
      </c>
      <c r="F44">
        <v>1</v>
      </c>
    </row>
    <row r="45" spans="1:6" x14ac:dyDescent="0.35">
      <c r="A45">
        <v>11368</v>
      </c>
      <c r="B45">
        <v>296</v>
      </c>
      <c r="C45">
        <v>0</v>
      </c>
      <c r="D45">
        <v>31</v>
      </c>
      <c r="E45">
        <v>2</v>
      </c>
      <c r="F45">
        <v>1</v>
      </c>
    </row>
    <row r="46" spans="1:6" x14ac:dyDescent="0.35">
      <c r="A46">
        <v>11369</v>
      </c>
      <c r="B46">
        <v>167</v>
      </c>
      <c r="C46">
        <v>0</v>
      </c>
      <c r="D46">
        <v>31</v>
      </c>
      <c r="E46">
        <v>2</v>
      </c>
      <c r="F46">
        <v>1</v>
      </c>
    </row>
    <row r="47" spans="1:6" x14ac:dyDescent="0.35">
      <c r="A47">
        <v>11370</v>
      </c>
      <c r="B47">
        <v>307</v>
      </c>
      <c r="C47">
        <v>0</v>
      </c>
      <c r="D47">
        <v>31</v>
      </c>
      <c r="E47">
        <v>2</v>
      </c>
      <c r="F47">
        <v>1</v>
      </c>
    </row>
    <row r="48" spans="1:6" x14ac:dyDescent="0.35">
      <c r="A48">
        <v>11371</v>
      </c>
      <c r="B48">
        <v>89</v>
      </c>
      <c r="C48">
        <v>0</v>
      </c>
      <c r="D48">
        <v>31</v>
      </c>
      <c r="E48">
        <v>2</v>
      </c>
      <c r="F48">
        <v>1</v>
      </c>
    </row>
    <row r="49" spans="1:6" x14ac:dyDescent="0.35">
      <c r="A49">
        <v>11372</v>
      </c>
      <c r="B49">
        <v>197</v>
      </c>
      <c r="C49">
        <v>0</v>
      </c>
      <c r="D49">
        <v>31</v>
      </c>
      <c r="E49">
        <v>2</v>
      </c>
      <c r="F49">
        <v>1</v>
      </c>
    </row>
    <row r="50" spans="1:6" x14ac:dyDescent="0.35">
      <c r="A50">
        <v>11373</v>
      </c>
      <c r="B50">
        <v>144</v>
      </c>
      <c r="C50">
        <v>0</v>
      </c>
      <c r="D50">
        <v>31</v>
      </c>
      <c r="E50">
        <v>2</v>
      </c>
      <c r="F50">
        <v>1</v>
      </c>
    </row>
    <row r="51" spans="1:6" x14ac:dyDescent="0.35">
      <c r="A51">
        <v>11374</v>
      </c>
      <c r="B51">
        <v>33</v>
      </c>
      <c r="C51">
        <v>0</v>
      </c>
      <c r="D51">
        <v>31</v>
      </c>
      <c r="E51">
        <v>2</v>
      </c>
      <c r="F51">
        <v>1</v>
      </c>
    </row>
    <row r="52" spans="1:6" x14ac:dyDescent="0.35">
      <c r="A52">
        <v>11375</v>
      </c>
      <c r="B52">
        <v>116</v>
      </c>
      <c r="C52">
        <v>0</v>
      </c>
      <c r="D52">
        <v>31</v>
      </c>
      <c r="E52">
        <v>2</v>
      </c>
      <c r="F52">
        <v>1</v>
      </c>
    </row>
    <row r="53" spans="1:6" x14ac:dyDescent="0.35">
      <c r="A53">
        <v>11376</v>
      </c>
      <c r="B53">
        <v>215</v>
      </c>
      <c r="C53">
        <v>0</v>
      </c>
      <c r="D53">
        <v>31</v>
      </c>
      <c r="E53">
        <v>2</v>
      </c>
      <c r="F53">
        <v>1</v>
      </c>
    </row>
    <row r="54" spans="1:6" x14ac:dyDescent="0.35">
      <c r="A54">
        <v>11377</v>
      </c>
      <c r="B54">
        <v>301</v>
      </c>
      <c r="C54">
        <v>0</v>
      </c>
      <c r="D54">
        <v>31</v>
      </c>
      <c r="E54">
        <v>2</v>
      </c>
      <c r="F54">
        <v>1</v>
      </c>
    </row>
    <row r="55" spans="1:6" x14ac:dyDescent="0.35">
      <c r="A55">
        <v>11378</v>
      </c>
      <c r="B55">
        <v>246</v>
      </c>
      <c r="C55">
        <v>0</v>
      </c>
      <c r="D55">
        <v>31</v>
      </c>
      <c r="E55">
        <v>2</v>
      </c>
      <c r="F55">
        <v>1</v>
      </c>
    </row>
    <row r="56" spans="1:6" x14ac:dyDescent="0.35">
      <c r="A56">
        <v>11379</v>
      </c>
      <c r="B56">
        <v>238</v>
      </c>
      <c r="C56">
        <v>0</v>
      </c>
      <c r="D56">
        <v>31</v>
      </c>
      <c r="E56">
        <v>2</v>
      </c>
      <c r="F56">
        <v>1</v>
      </c>
    </row>
    <row r="57" spans="1:6" x14ac:dyDescent="0.35">
      <c r="A57">
        <v>11380</v>
      </c>
      <c r="B57">
        <v>45</v>
      </c>
      <c r="C57">
        <v>0</v>
      </c>
      <c r="D57">
        <v>31</v>
      </c>
      <c r="E57">
        <v>2</v>
      </c>
      <c r="F57">
        <v>1</v>
      </c>
    </row>
    <row r="58" spans="1:6" x14ac:dyDescent="0.35">
      <c r="A58">
        <v>11381</v>
      </c>
      <c r="B58">
        <v>192</v>
      </c>
      <c r="C58">
        <v>0</v>
      </c>
      <c r="D58">
        <v>31</v>
      </c>
      <c r="E58">
        <v>2</v>
      </c>
      <c r="F58">
        <v>1</v>
      </c>
    </row>
    <row r="59" spans="1:6" x14ac:dyDescent="0.35">
      <c r="A59">
        <v>11382</v>
      </c>
      <c r="B59">
        <v>285</v>
      </c>
      <c r="C59">
        <v>0</v>
      </c>
      <c r="D59">
        <v>31</v>
      </c>
      <c r="E59">
        <v>2</v>
      </c>
      <c r="F59">
        <v>1</v>
      </c>
    </row>
    <row r="60" spans="1:6" x14ac:dyDescent="0.35">
      <c r="A60">
        <v>11383</v>
      </c>
      <c r="B60">
        <v>69</v>
      </c>
      <c r="C60">
        <v>0</v>
      </c>
      <c r="D60">
        <v>31</v>
      </c>
      <c r="E60">
        <v>2</v>
      </c>
      <c r="F60">
        <v>1</v>
      </c>
    </row>
    <row r="61" spans="1:6" x14ac:dyDescent="0.35">
      <c r="A61">
        <v>11384</v>
      </c>
      <c r="B61">
        <v>258</v>
      </c>
      <c r="C61">
        <v>0</v>
      </c>
      <c r="D61">
        <v>31</v>
      </c>
      <c r="E61">
        <v>2</v>
      </c>
      <c r="F61">
        <v>1</v>
      </c>
    </row>
    <row r="62" spans="1:6" x14ac:dyDescent="0.35">
      <c r="A62">
        <v>11385</v>
      </c>
      <c r="B62">
        <v>286</v>
      </c>
      <c r="C62">
        <v>0</v>
      </c>
      <c r="D62">
        <v>31</v>
      </c>
      <c r="E62">
        <v>2</v>
      </c>
      <c r="F62">
        <v>1</v>
      </c>
    </row>
    <row r="63" spans="1:6" x14ac:dyDescent="0.35">
      <c r="A63">
        <v>11386</v>
      </c>
      <c r="B63">
        <v>114</v>
      </c>
      <c r="C63">
        <v>0</v>
      </c>
      <c r="D63">
        <v>31</v>
      </c>
      <c r="E63">
        <v>2</v>
      </c>
      <c r="F63">
        <v>1</v>
      </c>
    </row>
    <row r="64" spans="1:6" x14ac:dyDescent="0.35">
      <c r="A64">
        <v>11387</v>
      </c>
      <c r="B64">
        <v>108</v>
      </c>
      <c r="C64">
        <v>0</v>
      </c>
      <c r="D64">
        <v>31</v>
      </c>
      <c r="E64">
        <v>2</v>
      </c>
      <c r="F64">
        <v>1</v>
      </c>
    </row>
    <row r="65" spans="1:6" x14ac:dyDescent="0.35">
      <c r="A65">
        <v>11388</v>
      </c>
      <c r="B65">
        <v>59</v>
      </c>
      <c r="C65">
        <v>0</v>
      </c>
      <c r="D65">
        <v>31</v>
      </c>
      <c r="E65">
        <v>2</v>
      </c>
      <c r="F65">
        <v>1</v>
      </c>
    </row>
    <row r="66" spans="1:6" x14ac:dyDescent="0.35">
      <c r="A66">
        <v>11389</v>
      </c>
      <c r="B66">
        <v>219</v>
      </c>
      <c r="C66">
        <v>0</v>
      </c>
      <c r="D66">
        <v>31</v>
      </c>
      <c r="E66">
        <v>2</v>
      </c>
      <c r="F66">
        <v>1</v>
      </c>
    </row>
    <row r="67" spans="1:6" x14ac:dyDescent="0.35">
      <c r="A67">
        <v>11390</v>
      </c>
      <c r="B67">
        <v>242</v>
      </c>
      <c r="C67">
        <v>0</v>
      </c>
      <c r="D67">
        <v>31</v>
      </c>
      <c r="E67">
        <v>2</v>
      </c>
      <c r="F67">
        <v>1</v>
      </c>
    </row>
    <row r="68" spans="1:6" x14ac:dyDescent="0.35">
      <c r="A68">
        <v>11391</v>
      </c>
      <c r="B68">
        <v>189</v>
      </c>
      <c r="C68">
        <v>0</v>
      </c>
      <c r="D68">
        <v>31</v>
      </c>
      <c r="E68">
        <v>2</v>
      </c>
      <c r="F68">
        <v>1</v>
      </c>
    </row>
    <row r="69" spans="1:6" x14ac:dyDescent="0.35">
      <c r="A69">
        <v>11392</v>
      </c>
      <c r="B69">
        <v>53</v>
      </c>
      <c r="C69">
        <v>0</v>
      </c>
      <c r="D69">
        <v>31</v>
      </c>
      <c r="E69">
        <v>2</v>
      </c>
      <c r="F69">
        <v>1</v>
      </c>
    </row>
    <row r="70" spans="1:6" x14ac:dyDescent="0.35">
      <c r="A70">
        <v>11393</v>
      </c>
      <c r="B70">
        <v>256</v>
      </c>
      <c r="C70">
        <v>0</v>
      </c>
      <c r="D70">
        <v>31</v>
      </c>
      <c r="E70">
        <v>2</v>
      </c>
      <c r="F70">
        <v>1</v>
      </c>
    </row>
    <row r="71" spans="1:6" x14ac:dyDescent="0.35">
      <c r="A71">
        <v>11394</v>
      </c>
      <c r="B71">
        <v>13</v>
      </c>
      <c r="C71">
        <v>0</v>
      </c>
      <c r="D71">
        <v>31</v>
      </c>
      <c r="E71">
        <v>2</v>
      </c>
      <c r="F71">
        <v>1</v>
      </c>
    </row>
    <row r="72" spans="1:6" x14ac:dyDescent="0.35">
      <c r="A72">
        <v>11395</v>
      </c>
      <c r="B72">
        <v>299</v>
      </c>
      <c r="C72">
        <v>0</v>
      </c>
      <c r="D72">
        <v>31</v>
      </c>
      <c r="E72">
        <v>2</v>
      </c>
      <c r="F72">
        <v>1</v>
      </c>
    </row>
    <row r="73" spans="1:6" x14ac:dyDescent="0.35">
      <c r="A73">
        <v>11396</v>
      </c>
      <c r="B73">
        <v>23</v>
      </c>
      <c r="C73">
        <v>0</v>
      </c>
      <c r="D73">
        <v>31</v>
      </c>
      <c r="E73">
        <v>2</v>
      </c>
      <c r="F73">
        <v>1</v>
      </c>
    </row>
    <row r="74" spans="1:6" x14ac:dyDescent="0.35">
      <c r="A74">
        <v>11397</v>
      </c>
      <c r="B74">
        <v>48</v>
      </c>
      <c r="C74">
        <v>0</v>
      </c>
      <c r="D74">
        <v>31</v>
      </c>
      <c r="E74">
        <v>2</v>
      </c>
      <c r="F74">
        <v>1</v>
      </c>
    </row>
    <row r="75" spans="1:6" x14ac:dyDescent="0.35">
      <c r="A75">
        <v>11398</v>
      </c>
      <c r="B75">
        <v>40</v>
      </c>
      <c r="C75">
        <v>0</v>
      </c>
      <c r="D75">
        <v>31</v>
      </c>
      <c r="E75">
        <v>2</v>
      </c>
      <c r="F75">
        <v>1</v>
      </c>
    </row>
    <row r="76" spans="1:6" x14ac:dyDescent="0.35">
      <c r="A76">
        <v>11399</v>
      </c>
      <c r="B76">
        <v>292</v>
      </c>
      <c r="C76">
        <v>0</v>
      </c>
      <c r="D76">
        <v>31</v>
      </c>
      <c r="E76">
        <v>2</v>
      </c>
      <c r="F76">
        <v>1</v>
      </c>
    </row>
    <row r="77" spans="1:6" x14ac:dyDescent="0.35">
      <c r="A77">
        <v>11400</v>
      </c>
      <c r="B77">
        <v>287</v>
      </c>
      <c r="C77">
        <v>0</v>
      </c>
      <c r="D77">
        <v>31</v>
      </c>
      <c r="E77">
        <v>2</v>
      </c>
      <c r="F77">
        <v>1</v>
      </c>
    </row>
    <row r="78" spans="1:6" x14ac:dyDescent="0.35">
      <c r="A78">
        <v>11401</v>
      </c>
      <c r="B78">
        <v>26</v>
      </c>
      <c r="C78">
        <v>0</v>
      </c>
      <c r="D78">
        <v>31</v>
      </c>
      <c r="E78">
        <v>2</v>
      </c>
      <c r="F78">
        <v>1</v>
      </c>
    </row>
    <row r="79" spans="1:6" x14ac:dyDescent="0.35">
      <c r="A79">
        <v>11402</v>
      </c>
      <c r="B79">
        <v>58</v>
      </c>
      <c r="C79">
        <v>0</v>
      </c>
      <c r="D79">
        <v>31</v>
      </c>
      <c r="E79">
        <v>2</v>
      </c>
      <c r="F79">
        <v>1</v>
      </c>
    </row>
    <row r="80" spans="1:6" x14ac:dyDescent="0.35">
      <c r="A80">
        <v>11403</v>
      </c>
      <c r="B80">
        <v>43</v>
      </c>
      <c r="C80">
        <v>0</v>
      </c>
      <c r="D80">
        <v>31</v>
      </c>
      <c r="E80">
        <v>2</v>
      </c>
      <c r="F80">
        <v>1</v>
      </c>
    </row>
    <row r="81" spans="1:6" x14ac:dyDescent="0.35">
      <c r="A81">
        <v>11404</v>
      </c>
      <c r="B81">
        <v>24</v>
      </c>
      <c r="C81">
        <v>0</v>
      </c>
      <c r="D81">
        <v>31</v>
      </c>
      <c r="E81">
        <v>2</v>
      </c>
      <c r="F81">
        <v>1</v>
      </c>
    </row>
    <row r="82" spans="1:6" x14ac:dyDescent="0.35">
      <c r="A82">
        <v>11405</v>
      </c>
      <c r="B82">
        <v>239</v>
      </c>
      <c r="C82">
        <v>0</v>
      </c>
      <c r="D82">
        <v>31</v>
      </c>
      <c r="E82">
        <v>2</v>
      </c>
      <c r="F82">
        <v>1</v>
      </c>
    </row>
    <row r="83" spans="1:6" x14ac:dyDescent="0.35">
      <c r="A83">
        <v>11406</v>
      </c>
      <c r="B83">
        <v>165</v>
      </c>
      <c r="C83">
        <v>0</v>
      </c>
      <c r="D83">
        <v>31</v>
      </c>
      <c r="E83">
        <v>2</v>
      </c>
      <c r="F83">
        <v>1</v>
      </c>
    </row>
    <row r="84" spans="1:6" x14ac:dyDescent="0.35">
      <c r="A84">
        <v>11407</v>
      </c>
      <c r="B84">
        <v>15</v>
      </c>
      <c r="C84">
        <v>0</v>
      </c>
      <c r="D84">
        <v>31</v>
      </c>
      <c r="E84">
        <v>2</v>
      </c>
      <c r="F84">
        <v>1</v>
      </c>
    </row>
    <row r="85" spans="1:6" x14ac:dyDescent="0.35">
      <c r="A85">
        <v>11408</v>
      </c>
      <c r="B85">
        <v>106</v>
      </c>
      <c r="C85">
        <v>0</v>
      </c>
      <c r="D85">
        <v>31</v>
      </c>
      <c r="E85">
        <v>2</v>
      </c>
      <c r="F85">
        <v>1</v>
      </c>
    </row>
    <row r="86" spans="1:6" x14ac:dyDescent="0.35">
      <c r="A86">
        <v>11409</v>
      </c>
      <c r="B86">
        <v>18</v>
      </c>
      <c r="C86">
        <v>0</v>
      </c>
      <c r="D86">
        <v>31</v>
      </c>
      <c r="E86">
        <v>2</v>
      </c>
      <c r="F86">
        <v>1</v>
      </c>
    </row>
    <row r="87" spans="1:6" x14ac:dyDescent="0.35">
      <c r="A87">
        <v>11410</v>
      </c>
      <c r="B87">
        <v>235</v>
      </c>
      <c r="C87">
        <v>0</v>
      </c>
      <c r="D87">
        <v>31</v>
      </c>
      <c r="E87">
        <v>2</v>
      </c>
      <c r="F87">
        <v>1</v>
      </c>
    </row>
    <row r="88" spans="1:6" x14ac:dyDescent="0.35">
      <c r="A88">
        <v>11411</v>
      </c>
      <c r="B88">
        <v>204</v>
      </c>
      <c r="C88">
        <v>0</v>
      </c>
      <c r="D88">
        <v>31</v>
      </c>
      <c r="E88">
        <v>2</v>
      </c>
      <c r="F88">
        <v>1</v>
      </c>
    </row>
    <row r="89" spans="1:6" x14ac:dyDescent="0.35">
      <c r="A89">
        <v>11412</v>
      </c>
      <c r="B89">
        <v>57</v>
      </c>
      <c r="C89">
        <v>0</v>
      </c>
      <c r="D89">
        <v>31</v>
      </c>
      <c r="E89">
        <v>2</v>
      </c>
      <c r="F89">
        <v>1</v>
      </c>
    </row>
    <row r="90" spans="1:6" x14ac:dyDescent="0.35">
      <c r="A90">
        <v>11413</v>
      </c>
      <c r="B90">
        <v>27</v>
      </c>
      <c r="C90">
        <v>0</v>
      </c>
      <c r="D90">
        <v>31</v>
      </c>
      <c r="E90">
        <v>2</v>
      </c>
      <c r="F90">
        <v>1</v>
      </c>
    </row>
    <row r="91" spans="1:6" x14ac:dyDescent="0.35">
      <c r="A91">
        <v>11414</v>
      </c>
      <c r="B91">
        <v>150</v>
      </c>
      <c r="C91">
        <v>0</v>
      </c>
      <c r="D91">
        <v>31</v>
      </c>
      <c r="E91">
        <v>2</v>
      </c>
      <c r="F91">
        <v>1</v>
      </c>
    </row>
    <row r="92" spans="1:6" x14ac:dyDescent="0.35">
      <c r="A92">
        <v>11415</v>
      </c>
      <c r="B92">
        <v>297</v>
      </c>
      <c r="C92">
        <v>0</v>
      </c>
      <c r="D92">
        <v>31</v>
      </c>
      <c r="E92">
        <v>2</v>
      </c>
      <c r="F92">
        <v>1</v>
      </c>
    </row>
    <row r="93" spans="1:6" x14ac:dyDescent="0.35">
      <c r="A93">
        <v>11416</v>
      </c>
      <c r="B93">
        <v>313</v>
      </c>
      <c r="C93">
        <v>0</v>
      </c>
      <c r="D93">
        <v>31</v>
      </c>
      <c r="E93">
        <v>2</v>
      </c>
      <c r="F93">
        <v>1</v>
      </c>
    </row>
    <row r="94" spans="1:6" x14ac:dyDescent="0.35">
      <c r="A94">
        <v>11417</v>
      </c>
      <c r="B94">
        <v>291</v>
      </c>
      <c r="C94">
        <v>0</v>
      </c>
      <c r="D94">
        <v>31</v>
      </c>
      <c r="E94">
        <v>2</v>
      </c>
      <c r="F94">
        <v>1</v>
      </c>
    </row>
    <row r="95" spans="1:6" x14ac:dyDescent="0.35">
      <c r="A95">
        <v>11418</v>
      </c>
      <c r="B95">
        <v>113</v>
      </c>
      <c r="C95">
        <v>0</v>
      </c>
      <c r="D95">
        <v>31</v>
      </c>
      <c r="E95">
        <v>2</v>
      </c>
      <c r="F95">
        <v>1</v>
      </c>
    </row>
    <row r="96" spans="1:6" x14ac:dyDescent="0.35">
      <c r="A96">
        <v>11419</v>
      </c>
      <c r="B96">
        <v>173</v>
      </c>
      <c r="C96">
        <v>0</v>
      </c>
      <c r="D96">
        <v>31</v>
      </c>
      <c r="E96">
        <v>2</v>
      </c>
      <c r="F96">
        <v>1</v>
      </c>
    </row>
    <row r="97" spans="1:6" x14ac:dyDescent="0.35">
      <c r="A97">
        <v>11420</v>
      </c>
      <c r="B97">
        <v>312</v>
      </c>
      <c r="C97">
        <v>0</v>
      </c>
      <c r="D97">
        <v>31</v>
      </c>
      <c r="E97">
        <v>2</v>
      </c>
      <c r="F97">
        <v>1</v>
      </c>
    </row>
    <row r="98" spans="1:6" x14ac:dyDescent="0.35">
      <c r="A98">
        <v>11421</v>
      </c>
      <c r="B98">
        <v>38</v>
      </c>
      <c r="C98">
        <v>0</v>
      </c>
      <c r="D98">
        <v>31</v>
      </c>
      <c r="E98">
        <v>2</v>
      </c>
      <c r="F98">
        <v>1</v>
      </c>
    </row>
    <row r="99" spans="1:6" x14ac:dyDescent="0.35">
      <c r="A99">
        <v>11422</v>
      </c>
      <c r="B99">
        <v>183</v>
      </c>
      <c r="C99">
        <v>0</v>
      </c>
      <c r="D99">
        <v>31</v>
      </c>
      <c r="E99">
        <v>2</v>
      </c>
      <c r="F99">
        <v>1</v>
      </c>
    </row>
    <row r="100" spans="1:6" x14ac:dyDescent="0.35">
      <c r="A100">
        <v>11423</v>
      </c>
      <c r="B100">
        <v>105</v>
      </c>
      <c r="C100">
        <v>0</v>
      </c>
      <c r="D100">
        <v>31</v>
      </c>
      <c r="E100">
        <v>2</v>
      </c>
      <c r="F100">
        <v>1</v>
      </c>
    </row>
    <row r="101" spans="1:6" x14ac:dyDescent="0.35">
      <c r="A101">
        <v>11424</v>
      </c>
      <c r="B101">
        <v>98</v>
      </c>
      <c r="C101">
        <v>0</v>
      </c>
      <c r="D101">
        <v>31</v>
      </c>
      <c r="E101">
        <v>2</v>
      </c>
      <c r="F101">
        <v>1</v>
      </c>
    </row>
    <row r="102" spans="1:6" x14ac:dyDescent="0.35">
      <c r="A102">
        <v>11425</v>
      </c>
      <c r="B102">
        <v>317</v>
      </c>
      <c r="C102">
        <v>0</v>
      </c>
      <c r="D102">
        <v>31</v>
      </c>
      <c r="E102">
        <v>2</v>
      </c>
      <c r="F102">
        <v>1</v>
      </c>
    </row>
    <row r="103" spans="1:6" x14ac:dyDescent="0.35">
      <c r="A103">
        <v>11426</v>
      </c>
      <c r="B103">
        <v>269</v>
      </c>
      <c r="C103">
        <v>0</v>
      </c>
      <c r="D103">
        <v>31</v>
      </c>
      <c r="E103">
        <v>2</v>
      </c>
      <c r="F103">
        <v>1</v>
      </c>
    </row>
    <row r="104" spans="1:6" x14ac:dyDescent="0.35">
      <c r="A104">
        <v>11427</v>
      </c>
      <c r="B104">
        <v>148</v>
      </c>
      <c r="C104">
        <v>0</v>
      </c>
      <c r="D104">
        <v>31</v>
      </c>
      <c r="E104">
        <v>2</v>
      </c>
      <c r="F104">
        <v>1</v>
      </c>
    </row>
    <row r="105" spans="1:6" x14ac:dyDescent="0.35">
      <c r="A105">
        <v>11428</v>
      </c>
      <c r="B105">
        <v>22</v>
      </c>
      <c r="C105">
        <v>0</v>
      </c>
      <c r="D105">
        <v>31</v>
      </c>
      <c r="E105">
        <v>2</v>
      </c>
      <c r="F105">
        <v>1</v>
      </c>
    </row>
    <row r="106" spans="1:6" x14ac:dyDescent="0.35">
      <c r="A106">
        <v>11429</v>
      </c>
      <c r="B106">
        <v>60</v>
      </c>
      <c r="C106">
        <v>0</v>
      </c>
      <c r="D106">
        <v>31</v>
      </c>
      <c r="E106">
        <v>2</v>
      </c>
      <c r="F106">
        <v>1</v>
      </c>
    </row>
    <row r="107" spans="1:6" x14ac:dyDescent="0.35">
      <c r="A107">
        <v>11430</v>
      </c>
      <c r="B107">
        <v>194</v>
      </c>
      <c r="C107">
        <v>0</v>
      </c>
      <c r="D107">
        <v>106</v>
      </c>
      <c r="E107">
        <v>1</v>
      </c>
      <c r="F107">
        <v>1</v>
      </c>
    </row>
    <row r="108" spans="1:6" x14ac:dyDescent="0.35">
      <c r="A108">
        <v>11431</v>
      </c>
      <c r="B108">
        <v>146</v>
      </c>
      <c r="C108">
        <v>0</v>
      </c>
      <c r="D108">
        <v>106</v>
      </c>
      <c r="E108">
        <v>1</v>
      </c>
      <c r="F108">
        <v>1</v>
      </c>
    </row>
    <row r="109" spans="1:6" x14ac:dyDescent="0.35">
      <c r="A109">
        <v>11432</v>
      </c>
      <c r="B109">
        <v>188</v>
      </c>
      <c r="C109">
        <v>0</v>
      </c>
      <c r="D109">
        <v>106</v>
      </c>
      <c r="E109">
        <v>1</v>
      </c>
      <c r="F109">
        <v>1</v>
      </c>
    </row>
    <row r="110" spans="1:6" x14ac:dyDescent="0.35">
      <c r="A110">
        <v>11433</v>
      </c>
      <c r="B110">
        <v>67</v>
      </c>
      <c r="C110">
        <v>0</v>
      </c>
      <c r="D110">
        <v>106</v>
      </c>
      <c r="E110">
        <v>1</v>
      </c>
      <c r="F110">
        <v>1</v>
      </c>
    </row>
    <row r="111" spans="1:6" x14ac:dyDescent="0.35">
      <c r="A111">
        <v>11434</v>
      </c>
      <c r="B111">
        <v>136</v>
      </c>
      <c r="C111">
        <v>0</v>
      </c>
      <c r="D111">
        <v>106</v>
      </c>
      <c r="E111">
        <v>1</v>
      </c>
      <c r="F111">
        <v>1</v>
      </c>
    </row>
    <row r="112" spans="1:6" x14ac:dyDescent="0.35">
      <c r="A112">
        <v>11435</v>
      </c>
      <c r="B112">
        <v>83</v>
      </c>
      <c r="C112">
        <v>0</v>
      </c>
      <c r="D112">
        <v>106</v>
      </c>
      <c r="E112">
        <v>1</v>
      </c>
      <c r="F112">
        <v>1</v>
      </c>
    </row>
    <row r="113" spans="1:6" x14ac:dyDescent="0.35">
      <c r="A113">
        <v>11436</v>
      </c>
      <c r="B113">
        <v>156</v>
      </c>
      <c r="C113">
        <v>0</v>
      </c>
      <c r="D113">
        <v>106</v>
      </c>
      <c r="E113">
        <v>1</v>
      </c>
      <c r="F113">
        <v>1</v>
      </c>
    </row>
    <row r="114" spans="1:6" x14ac:dyDescent="0.35">
      <c r="A114">
        <v>11437</v>
      </c>
      <c r="B114">
        <v>119</v>
      </c>
      <c r="C114">
        <v>0</v>
      </c>
      <c r="D114">
        <v>106</v>
      </c>
      <c r="E114">
        <v>1</v>
      </c>
      <c r="F114">
        <v>1</v>
      </c>
    </row>
    <row r="115" spans="1:6" x14ac:dyDescent="0.35">
      <c r="A115">
        <v>11438</v>
      </c>
      <c r="B115">
        <v>274</v>
      </c>
      <c r="C115">
        <v>0</v>
      </c>
      <c r="D115">
        <v>106</v>
      </c>
      <c r="E115">
        <v>1</v>
      </c>
      <c r="F115">
        <v>1</v>
      </c>
    </row>
    <row r="116" spans="1:6" x14ac:dyDescent="0.35">
      <c r="A116">
        <v>11439</v>
      </c>
      <c r="B116">
        <v>186</v>
      </c>
      <c r="C116">
        <v>0</v>
      </c>
      <c r="D116">
        <v>106</v>
      </c>
      <c r="E116">
        <v>1</v>
      </c>
      <c r="F116">
        <v>1</v>
      </c>
    </row>
    <row r="117" spans="1:6" x14ac:dyDescent="0.35">
      <c r="A117">
        <v>11440</v>
      </c>
      <c r="B117">
        <v>99</v>
      </c>
      <c r="C117">
        <v>0</v>
      </c>
      <c r="D117">
        <v>106</v>
      </c>
      <c r="E117">
        <v>1</v>
      </c>
      <c r="F117">
        <v>1</v>
      </c>
    </row>
    <row r="118" spans="1:6" x14ac:dyDescent="0.35">
      <c r="A118">
        <v>11441</v>
      </c>
      <c r="B118">
        <v>245</v>
      </c>
      <c r="C118">
        <v>0</v>
      </c>
      <c r="D118">
        <v>106</v>
      </c>
      <c r="E118">
        <v>1</v>
      </c>
      <c r="F118">
        <v>1</v>
      </c>
    </row>
    <row r="119" spans="1:6" x14ac:dyDescent="0.35">
      <c r="A119">
        <v>11442</v>
      </c>
      <c r="B119">
        <v>185</v>
      </c>
      <c r="C119">
        <v>0</v>
      </c>
      <c r="D119">
        <v>106</v>
      </c>
      <c r="E119">
        <v>1</v>
      </c>
      <c r="F119">
        <v>1</v>
      </c>
    </row>
    <row r="120" spans="1:6" x14ac:dyDescent="0.35">
      <c r="A120">
        <v>11443</v>
      </c>
      <c r="B120">
        <v>276</v>
      </c>
      <c r="C120">
        <v>0</v>
      </c>
      <c r="D120">
        <v>106</v>
      </c>
      <c r="E120">
        <v>1</v>
      </c>
      <c r="F120">
        <v>1</v>
      </c>
    </row>
    <row r="121" spans="1:6" x14ac:dyDescent="0.35">
      <c r="A121">
        <v>11444</v>
      </c>
      <c r="B121">
        <v>104</v>
      </c>
      <c r="C121">
        <v>0</v>
      </c>
      <c r="D121">
        <v>106</v>
      </c>
      <c r="E121">
        <v>1</v>
      </c>
      <c r="F121">
        <v>1</v>
      </c>
    </row>
    <row r="122" spans="1:6" x14ac:dyDescent="0.35">
      <c r="A122">
        <v>11445</v>
      </c>
      <c r="B122">
        <v>72</v>
      </c>
      <c r="C122">
        <v>0</v>
      </c>
      <c r="D122">
        <v>106</v>
      </c>
      <c r="E122">
        <v>1</v>
      </c>
      <c r="F122">
        <v>1</v>
      </c>
    </row>
    <row r="123" spans="1:6" x14ac:dyDescent="0.35">
      <c r="A123">
        <v>11446</v>
      </c>
      <c r="B123">
        <v>37</v>
      </c>
      <c r="C123">
        <v>0</v>
      </c>
      <c r="D123">
        <v>106</v>
      </c>
      <c r="E123">
        <v>1</v>
      </c>
      <c r="F123">
        <v>1</v>
      </c>
    </row>
    <row r="124" spans="1:6" x14ac:dyDescent="0.35">
      <c r="A124">
        <v>11447</v>
      </c>
      <c r="B124">
        <v>247</v>
      </c>
      <c r="C124">
        <v>0</v>
      </c>
      <c r="D124">
        <v>106</v>
      </c>
      <c r="E124">
        <v>1</v>
      </c>
      <c r="F124">
        <v>1</v>
      </c>
    </row>
    <row r="125" spans="1:6" x14ac:dyDescent="0.35">
      <c r="A125">
        <v>11448</v>
      </c>
      <c r="B125">
        <v>140</v>
      </c>
      <c r="C125">
        <v>0</v>
      </c>
      <c r="D125">
        <v>106</v>
      </c>
      <c r="E125">
        <v>1</v>
      </c>
      <c r="F125">
        <v>1</v>
      </c>
    </row>
    <row r="126" spans="1:6" x14ac:dyDescent="0.35">
      <c r="A126">
        <v>11449</v>
      </c>
      <c r="B126">
        <v>302</v>
      </c>
      <c r="C126">
        <v>0</v>
      </c>
      <c r="D126">
        <v>106</v>
      </c>
      <c r="E126">
        <v>1</v>
      </c>
      <c r="F126">
        <v>1</v>
      </c>
    </row>
    <row r="127" spans="1:6" x14ac:dyDescent="0.35">
      <c r="A127">
        <v>11450</v>
      </c>
      <c r="B127">
        <v>303</v>
      </c>
      <c r="C127">
        <v>0</v>
      </c>
      <c r="D127">
        <v>106</v>
      </c>
      <c r="E127">
        <v>1</v>
      </c>
      <c r="F127">
        <v>1</v>
      </c>
    </row>
    <row r="128" spans="1:6" x14ac:dyDescent="0.35">
      <c r="A128">
        <v>11451</v>
      </c>
      <c r="B128">
        <v>272</v>
      </c>
      <c r="C128">
        <v>0</v>
      </c>
      <c r="D128">
        <v>106</v>
      </c>
      <c r="E128">
        <v>1</v>
      </c>
      <c r="F128">
        <v>1</v>
      </c>
    </row>
    <row r="129" spans="1:6" x14ac:dyDescent="0.35">
      <c r="A129">
        <v>11452</v>
      </c>
      <c r="B129">
        <v>293</v>
      </c>
      <c r="C129">
        <v>0</v>
      </c>
      <c r="D129">
        <v>106</v>
      </c>
      <c r="E129">
        <v>1</v>
      </c>
      <c r="F129">
        <v>1</v>
      </c>
    </row>
    <row r="130" spans="1:6" x14ac:dyDescent="0.35">
      <c r="A130">
        <v>11453</v>
      </c>
      <c r="B130">
        <v>36</v>
      </c>
      <c r="C130">
        <v>0</v>
      </c>
      <c r="D130">
        <v>106</v>
      </c>
      <c r="E130">
        <v>1</v>
      </c>
      <c r="F130">
        <v>1</v>
      </c>
    </row>
    <row r="131" spans="1:6" x14ac:dyDescent="0.35">
      <c r="A131">
        <v>11454</v>
      </c>
      <c r="B131">
        <v>41</v>
      </c>
      <c r="C131">
        <v>0</v>
      </c>
      <c r="D131">
        <v>106</v>
      </c>
      <c r="E131">
        <v>1</v>
      </c>
      <c r="F131">
        <v>1</v>
      </c>
    </row>
    <row r="132" spans="1:6" x14ac:dyDescent="0.35">
      <c r="A132">
        <v>11455</v>
      </c>
      <c r="B132">
        <v>31</v>
      </c>
      <c r="C132">
        <v>0</v>
      </c>
      <c r="D132">
        <v>106</v>
      </c>
      <c r="E132">
        <v>1</v>
      </c>
      <c r="F132">
        <v>1</v>
      </c>
    </row>
    <row r="133" spans="1:6" x14ac:dyDescent="0.35">
      <c r="A133">
        <v>11456</v>
      </c>
      <c r="B133">
        <v>295</v>
      </c>
      <c r="C133">
        <v>0</v>
      </c>
      <c r="D133">
        <v>106</v>
      </c>
      <c r="E133">
        <v>1</v>
      </c>
      <c r="F133">
        <v>1</v>
      </c>
    </row>
    <row r="134" spans="1:6" x14ac:dyDescent="0.35">
      <c r="A134">
        <v>11457</v>
      </c>
      <c r="B134">
        <v>267</v>
      </c>
      <c r="C134">
        <v>0</v>
      </c>
      <c r="D134">
        <v>106</v>
      </c>
      <c r="E134">
        <v>1</v>
      </c>
      <c r="F134">
        <v>1</v>
      </c>
    </row>
    <row r="135" spans="1:6" x14ac:dyDescent="0.35">
      <c r="A135">
        <v>11458</v>
      </c>
      <c r="B135">
        <v>191</v>
      </c>
      <c r="C135">
        <v>0</v>
      </c>
      <c r="D135">
        <v>106</v>
      </c>
      <c r="E135">
        <v>1</v>
      </c>
      <c r="F135">
        <v>1</v>
      </c>
    </row>
    <row r="136" spans="1:6" x14ac:dyDescent="0.35">
      <c r="A136">
        <v>11459</v>
      </c>
      <c r="B136">
        <v>278</v>
      </c>
      <c r="C136">
        <v>0</v>
      </c>
      <c r="D136">
        <v>106</v>
      </c>
      <c r="E136">
        <v>1</v>
      </c>
      <c r="F136">
        <v>1</v>
      </c>
    </row>
    <row r="137" spans="1:6" x14ac:dyDescent="0.35">
      <c r="A137">
        <v>11460</v>
      </c>
      <c r="B137">
        <v>149</v>
      </c>
      <c r="C137">
        <v>0</v>
      </c>
      <c r="D137">
        <v>106</v>
      </c>
      <c r="E137">
        <v>1</v>
      </c>
      <c r="F137">
        <v>1</v>
      </c>
    </row>
    <row r="138" spans="1:6" x14ac:dyDescent="0.35">
      <c r="A138">
        <v>11461</v>
      </c>
      <c r="B138">
        <v>132</v>
      </c>
      <c r="C138">
        <v>0</v>
      </c>
      <c r="D138">
        <v>106</v>
      </c>
      <c r="E138">
        <v>1</v>
      </c>
      <c r="F138">
        <v>1</v>
      </c>
    </row>
    <row r="139" spans="1:6" x14ac:dyDescent="0.35">
      <c r="A139">
        <v>11462</v>
      </c>
      <c r="B139">
        <v>84</v>
      </c>
      <c r="C139">
        <v>0</v>
      </c>
      <c r="D139">
        <v>106</v>
      </c>
      <c r="E139">
        <v>1</v>
      </c>
      <c r="F139">
        <v>1</v>
      </c>
    </row>
    <row r="140" spans="1:6" x14ac:dyDescent="0.35">
      <c r="A140">
        <v>11463</v>
      </c>
      <c r="B140">
        <v>126</v>
      </c>
      <c r="C140">
        <v>0</v>
      </c>
      <c r="D140">
        <v>106</v>
      </c>
      <c r="E140">
        <v>1</v>
      </c>
      <c r="F140">
        <v>1</v>
      </c>
    </row>
    <row r="141" spans="1:6" x14ac:dyDescent="0.35">
      <c r="A141">
        <v>11464</v>
      </c>
      <c r="B141">
        <v>49</v>
      </c>
      <c r="C141">
        <v>0</v>
      </c>
      <c r="D141">
        <v>106</v>
      </c>
      <c r="E141">
        <v>1</v>
      </c>
      <c r="F141">
        <v>1</v>
      </c>
    </row>
    <row r="142" spans="1:6" x14ac:dyDescent="0.35">
      <c r="A142">
        <v>11465</v>
      </c>
      <c r="B142">
        <v>141</v>
      </c>
      <c r="C142">
        <v>0</v>
      </c>
      <c r="D142">
        <v>106</v>
      </c>
      <c r="E142">
        <v>1</v>
      </c>
      <c r="F142">
        <v>1</v>
      </c>
    </row>
    <row r="143" spans="1:6" x14ac:dyDescent="0.35">
      <c r="A143">
        <v>11466</v>
      </c>
      <c r="B143">
        <v>175</v>
      </c>
      <c r="C143">
        <v>0</v>
      </c>
      <c r="D143">
        <v>106</v>
      </c>
      <c r="E143">
        <v>1</v>
      </c>
      <c r="F143">
        <v>1</v>
      </c>
    </row>
    <row r="144" spans="1:6" x14ac:dyDescent="0.35">
      <c r="A144">
        <v>11467</v>
      </c>
      <c r="B144">
        <v>300</v>
      </c>
      <c r="C144">
        <v>0</v>
      </c>
      <c r="D144">
        <v>106</v>
      </c>
      <c r="E144">
        <v>1</v>
      </c>
      <c r="F144">
        <v>1</v>
      </c>
    </row>
    <row r="145" spans="1:6" x14ac:dyDescent="0.35">
      <c r="A145">
        <v>11468</v>
      </c>
      <c r="B145">
        <v>160</v>
      </c>
      <c r="C145">
        <v>0</v>
      </c>
      <c r="D145">
        <v>106</v>
      </c>
      <c r="E145">
        <v>1</v>
      </c>
      <c r="F145">
        <v>1</v>
      </c>
    </row>
    <row r="146" spans="1:6" x14ac:dyDescent="0.35">
      <c r="A146">
        <v>11469</v>
      </c>
      <c r="B146">
        <v>283</v>
      </c>
      <c r="C146">
        <v>0</v>
      </c>
      <c r="D146">
        <v>106</v>
      </c>
      <c r="E146">
        <v>1</v>
      </c>
      <c r="F146">
        <v>1</v>
      </c>
    </row>
    <row r="147" spans="1:6" x14ac:dyDescent="0.35">
      <c r="A147">
        <v>11470</v>
      </c>
      <c r="B147">
        <v>281</v>
      </c>
      <c r="C147">
        <v>0</v>
      </c>
      <c r="D147">
        <v>106</v>
      </c>
      <c r="E147">
        <v>1</v>
      </c>
      <c r="F147">
        <v>1</v>
      </c>
    </row>
    <row r="148" spans="1:6" x14ac:dyDescent="0.35">
      <c r="A148">
        <v>11471</v>
      </c>
      <c r="B148">
        <v>61</v>
      </c>
      <c r="C148">
        <v>0</v>
      </c>
      <c r="D148">
        <v>106</v>
      </c>
      <c r="E148">
        <v>1</v>
      </c>
      <c r="F148">
        <v>1</v>
      </c>
    </row>
    <row r="149" spans="1:6" x14ac:dyDescent="0.35">
      <c r="A149">
        <v>11472</v>
      </c>
      <c r="B149">
        <v>32</v>
      </c>
      <c r="C149">
        <v>0</v>
      </c>
      <c r="D149">
        <v>106</v>
      </c>
      <c r="E149">
        <v>1</v>
      </c>
      <c r="F149">
        <v>1</v>
      </c>
    </row>
    <row r="150" spans="1:6" x14ac:dyDescent="0.35">
      <c r="A150">
        <v>11473</v>
      </c>
      <c r="B150">
        <v>310</v>
      </c>
      <c r="C150">
        <v>0</v>
      </c>
      <c r="D150">
        <v>106</v>
      </c>
      <c r="E150">
        <v>1</v>
      </c>
      <c r="F150">
        <v>1</v>
      </c>
    </row>
    <row r="151" spans="1:6" x14ac:dyDescent="0.35">
      <c r="A151">
        <v>11474</v>
      </c>
      <c r="B151">
        <v>319</v>
      </c>
      <c r="C151">
        <v>0</v>
      </c>
      <c r="D151">
        <v>106</v>
      </c>
      <c r="E151">
        <v>1</v>
      </c>
      <c r="F151">
        <v>1</v>
      </c>
    </row>
    <row r="152" spans="1:6" x14ac:dyDescent="0.35">
      <c r="A152">
        <v>11475</v>
      </c>
      <c r="B152">
        <v>294</v>
      </c>
      <c r="C152">
        <v>0</v>
      </c>
      <c r="D152">
        <v>106</v>
      </c>
      <c r="E152">
        <v>1</v>
      </c>
      <c r="F152">
        <v>1</v>
      </c>
    </row>
    <row r="153" spans="1:6" x14ac:dyDescent="0.35">
      <c r="A153">
        <v>11476</v>
      </c>
      <c r="B153">
        <v>264</v>
      </c>
      <c r="C153">
        <v>0</v>
      </c>
      <c r="D153">
        <v>106</v>
      </c>
      <c r="E153">
        <v>1</v>
      </c>
      <c r="F153">
        <v>1</v>
      </c>
    </row>
    <row r="154" spans="1:6" x14ac:dyDescent="0.35">
      <c r="A154">
        <v>11477</v>
      </c>
      <c r="B154">
        <v>109</v>
      </c>
      <c r="C154">
        <v>0</v>
      </c>
      <c r="D154">
        <v>106</v>
      </c>
      <c r="E154">
        <v>1</v>
      </c>
      <c r="F154">
        <v>1</v>
      </c>
    </row>
    <row r="155" spans="1:6" x14ac:dyDescent="0.35">
      <c r="A155">
        <v>11478</v>
      </c>
      <c r="B155">
        <v>228</v>
      </c>
      <c r="C155">
        <v>0</v>
      </c>
      <c r="D155">
        <v>154</v>
      </c>
      <c r="E155">
        <v>0</v>
      </c>
      <c r="F155">
        <v>1</v>
      </c>
    </row>
    <row r="156" spans="1:6" x14ac:dyDescent="0.35">
      <c r="A156">
        <v>11479</v>
      </c>
      <c r="B156">
        <v>133</v>
      </c>
      <c r="C156">
        <v>0</v>
      </c>
      <c r="D156">
        <v>154</v>
      </c>
      <c r="E156">
        <v>0</v>
      </c>
      <c r="F156">
        <v>1</v>
      </c>
    </row>
    <row r="157" spans="1:6" x14ac:dyDescent="0.35">
      <c r="A157">
        <v>11480</v>
      </c>
      <c r="B157">
        <v>314</v>
      </c>
      <c r="C157">
        <v>0</v>
      </c>
      <c r="D157">
        <v>154</v>
      </c>
      <c r="E157">
        <v>0</v>
      </c>
      <c r="F157">
        <v>1</v>
      </c>
    </row>
    <row r="158" spans="1:6" x14ac:dyDescent="0.35">
      <c r="A158">
        <v>11481</v>
      </c>
      <c r="B158">
        <v>275</v>
      </c>
      <c r="C158">
        <v>0</v>
      </c>
      <c r="D158">
        <v>154</v>
      </c>
      <c r="E158">
        <v>0</v>
      </c>
      <c r="F158">
        <v>1</v>
      </c>
    </row>
    <row r="159" spans="1:6" x14ac:dyDescent="0.35">
      <c r="A159">
        <v>11482</v>
      </c>
      <c r="B159">
        <v>96</v>
      </c>
      <c r="C159">
        <v>0</v>
      </c>
      <c r="D159">
        <v>154</v>
      </c>
      <c r="E159">
        <v>0</v>
      </c>
      <c r="F159">
        <v>1</v>
      </c>
    </row>
    <row r="160" spans="1:6" x14ac:dyDescent="0.35">
      <c r="A160">
        <v>11483</v>
      </c>
      <c r="B160">
        <v>212</v>
      </c>
      <c r="C160">
        <v>0</v>
      </c>
      <c r="D160">
        <v>154</v>
      </c>
      <c r="E160">
        <v>0</v>
      </c>
      <c r="F160">
        <v>1</v>
      </c>
    </row>
    <row r="161" spans="1:6" x14ac:dyDescent="0.35">
      <c r="A161">
        <v>11484</v>
      </c>
      <c r="B161">
        <v>306</v>
      </c>
      <c r="C161">
        <v>0</v>
      </c>
      <c r="D161">
        <v>154</v>
      </c>
      <c r="E161">
        <v>0</v>
      </c>
      <c r="F161">
        <v>1</v>
      </c>
    </row>
    <row r="162" spans="1:6" x14ac:dyDescent="0.35">
      <c r="A162">
        <v>11485</v>
      </c>
      <c r="B162">
        <v>180</v>
      </c>
      <c r="C162">
        <v>0</v>
      </c>
      <c r="D162">
        <v>154</v>
      </c>
      <c r="E162">
        <v>0</v>
      </c>
      <c r="F162">
        <v>1</v>
      </c>
    </row>
    <row r="163" spans="1:6" x14ac:dyDescent="0.35">
      <c r="A163">
        <v>11486</v>
      </c>
      <c r="B163">
        <v>85</v>
      </c>
      <c r="C163">
        <v>0</v>
      </c>
      <c r="D163">
        <v>154</v>
      </c>
      <c r="E163">
        <v>0</v>
      </c>
      <c r="F163">
        <v>1</v>
      </c>
    </row>
    <row r="164" spans="1:6" x14ac:dyDescent="0.35">
      <c r="A164">
        <v>11487</v>
      </c>
      <c r="B164">
        <v>152</v>
      </c>
      <c r="C164">
        <v>0</v>
      </c>
      <c r="D164">
        <v>154</v>
      </c>
      <c r="E164">
        <v>0</v>
      </c>
      <c r="F164">
        <v>1</v>
      </c>
    </row>
    <row r="165" spans="1:6" x14ac:dyDescent="0.35">
      <c r="A165">
        <v>11488</v>
      </c>
      <c r="B165">
        <v>218</v>
      </c>
      <c r="C165">
        <v>0</v>
      </c>
      <c r="D165">
        <v>154</v>
      </c>
      <c r="E165">
        <v>0</v>
      </c>
      <c r="F165">
        <v>1</v>
      </c>
    </row>
    <row r="166" spans="1:6" x14ac:dyDescent="0.35">
      <c r="A166">
        <v>11489</v>
      </c>
      <c r="B166">
        <v>174</v>
      </c>
      <c r="C166">
        <v>0</v>
      </c>
      <c r="D166">
        <v>154</v>
      </c>
      <c r="E166">
        <v>0</v>
      </c>
      <c r="F166">
        <v>1</v>
      </c>
    </row>
    <row r="167" spans="1:6" x14ac:dyDescent="0.35">
      <c r="A167">
        <v>11490</v>
      </c>
      <c r="B167">
        <v>151</v>
      </c>
      <c r="C167">
        <v>0</v>
      </c>
      <c r="D167">
        <v>154</v>
      </c>
      <c r="E167">
        <v>0</v>
      </c>
      <c r="F167">
        <v>1</v>
      </c>
    </row>
    <row r="168" spans="1:6" x14ac:dyDescent="0.35">
      <c r="A168">
        <v>11491</v>
      </c>
      <c r="B168">
        <v>21</v>
      </c>
      <c r="C168">
        <v>0</v>
      </c>
      <c r="D168">
        <v>154</v>
      </c>
      <c r="E168">
        <v>0</v>
      </c>
      <c r="F168">
        <v>1</v>
      </c>
    </row>
    <row r="169" spans="1:6" x14ac:dyDescent="0.35">
      <c r="A169">
        <v>11492</v>
      </c>
      <c r="B169">
        <v>187</v>
      </c>
      <c r="C169">
        <v>0</v>
      </c>
      <c r="D169">
        <v>154</v>
      </c>
      <c r="E169">
        <v>0</v>
      </c>
      <c r="F169">
        <v>1</v>
      </c>
    </row>
    <row r="170" spans="1:6" x14ac:dyDescent="0.35">
      <c r="A170">
        <v>11493</v>
      </c>
      <c r="B170">
        <v>288</v>
      </c>
      <c r="C170">
        <v>0</v>
      </c>
      <c r="D170">
        <v>154</v>
      </c>
      <c r="E170">
        <v>0</v>
      </c>
      <c r="F170">
        <v>1</v>
      </c>
    </row>
    <row r="171" spans="1:6" x14ac:dyDescent="0.35">
      <c r="A171">
        <v>11494</v>
      </c>
      <c r="B171">
        <v>320</v>
      </c>
      <c r="C171">
        <v>0</v>
      </c>
      <c r="D171">
        <v>154</v>
      </c>
      <c r="E171">
        <v>0</v>
      </c>
      <c r="F171">
        <v>1</v>
      </c>
    </row>
    <row r="172" spans="1:6" x14ac:dyDescent="0.35">
      <c r="A172">
        <v>11495</v>
      </c>
      <c r="B172">
        <v>62</v>
      </c>
      <c r="C172">
        <v>0</v>
      </c>
      <c r="D172">
        <v>154</v>
      </c>
      <c r="E172">
        <v>0</v>
      </c>
      <c r="F172">
        <v>1</v>
      </c>
    </row>
    <row r="173" spans="1:6" x14ac:dyDescent="0.35">
      <c r="A173">
        <v>11496</v>
      </c>
      <c r="B173">
        <v>77</v>
      </c>
      <c r="C173">
        <v>0</v>
      </c>
      <c r="D173">
        <v>154</v>
      </c>
      <c r="E173">
        <v>0</v>
      </c>
      <c r="F173">
        <v>1</v>
      </c>
    </row>
    <row r="174" spans="1:6" x14ac:dyDescent="0.35">
      <c r="A174">
        <v>11497</v>
      </c>
      <c r="B174">
        <v>263</v>
      </c>
      <c r="C174">
        <v>0</v>
      </c>
      <c r="D174">
        <v>154</v>
      </c>
      <c r="E174">
        <v>0</v>
      </c>
      <c r="F174">
        <v>1</v>
      </c>
    </row>
    <row r="175" spans="1:6" x14ac:dyDescent="0.35">
      <c r="A175">
        <v>11498</v>
      </c>
      <c r="B175">
        <v>315</v>
      </c>
      <c r="C175">
        <v>0</v>
      </c>
      <c r="D175">
        <v>154</v>
      </c>
      <c r="E175">
        <v>0</v>
      </c>
      <c r="F175">
        <v>1</v>
      </c>
    </row>
    <row r="176" spans="1:6" x14ac:dyDescent="0.35">
      <c r="A176">
        <v>11499</v>
      </c>
      <c r="B176">
        <v>110</v>
      </c>
      <c r="C176">
        <v>0</v>
      </c>
      <c r="D176">
        <v>154</v>
      </c>
      <c r="E176">
        <v>0</v>
      </c>
      <c r="F176">
        <v>1</v>
      </c>
    </row>
    <row r="177" spans="1:6" x14ac:dyDescent="0.35">
      <c r="A177">
        <v>11500</v>
      </c>
      <c r="B177">
        <v>236</v>
      </c>
      <c r="C177">
        <v>0</v>
      </c>
      <c r="D177">
        <v>154</v>
      </c>
      <c r="E177">
        <v>0</v>
      </c>
      <c r="F177">
        <v>1</v>
      </c>
    </row>
    <row r="178" spans="1:6" x14ac:dyDescent="0.35">
      <c r="A178">
        <v>11501</v>
      </c>
      <c r="B178">
        <v>308</v>
      </c>
      <c r="C178">
        <v>0</v>
      </c>
      <c r="D178">
        <v>154</v>
      </c>
      <c r="E178">
        <v>0</v>
      </c>
      <c r="F178">
        <v>1</v>
      </c>
    </row>
    <row r="179" spans="1:6" x14ac:dyDescent="0.35">
      <c r="A179">
        <v>11502</v>
      </c>
      <c r="B179">
        <v>205</v>
      </c>
      <c r="C179">
        <v>0</v>
      </c>
      <c r="D179">
        <v>154</v>
      </c>
      <c r="E179">
        <v>0</v>
      </c>
      <c r="F179">
        <v>1</v>
      </c>
    </row>
    <row r="180" spans="1:6" x14ac:dyDescent="0.35">
      <c r="A180">
        <v>11503</v>
      </c>
      <c r="B180">
        <v>46</v>
      </c>
      <c r="C180">
        <v>0</v>
      </c>
      <c r="D180">
        <v>154</v>
      </c>
      <c r="E180">
        <v>0</v>
      </c>
      <c r="F180">
        <v>1</v>
      </c>
    </row>
    <row r="181" spans="1:6" x14ac:dyDescent="0.35">
      <c r="A181">
        <v>11504</v>
      </c>
      <c r="B181">
        <v>121</v>
      </c>
      <c r="C181">
        <v>0</v>
      </c>
      <c r="D181">
        <v>154</v>
      </c>
      <c r="E181">
        <v>0</v>
      </c>
      <c r="F181">
        <v>1</v>
      </c>
    </row>
    <row r="182" spans="1:6" x14ac:dyDescent="0.35">
      <c r="A182">
        <v>11505</v>
      </c>
      <c r="B182">
        <v>81</v>
      </c>
      <c r="C182">
        <v>0</v>
      </c>
      <c r="D182">
        <v>154</v>
      </c>
      <c r="E182">
        <v>0</v>
      </c>
      <c r="F182">
        <v>1</v>
      </c>
    </row>
    <row r="183" spans="1:6" x14ac:dyDescent="0.35">
      <c r="A183">
        <v>11506</v>
      </c>
      <c r="B183">
        <v>190</v>
      </c>
      <c r="C183">
        <v>0</v>
      </c>
      <c r="D183">
        <v>154</v>
      </c>
      <c r="E183">
        <v>0</v>
      </c>
      <c r="F183">
        <v>1</v>
      </c>
    </row>
    <row r="184" spans="1:6" x14ac:dyDescent="0.35">
      <c r="A184">
        <v>11507</v>
      </c>
      <c r="B184">
        <v>268</v>
      </c>
      <c r="C184">
        <v>0</v>
      </c>
      <c r="D184">
        <v>154</v>
      </c>
      <c r="E184">
        <v>0</v>
      </c>
      <c r="F184">
        <v>1</v>
      </c>
    </row>
    <row r="185" spans="1:6" x14ac:dyDescent="0.35">
      <c r="A185">
        <v>11508</v>
      </c>
      <c r="B185">
        <v>243</v>
      </c>
      <c r="C185">
        <v>0</v>
      </c>
      <c r="D185">
        <v>154</v>
      </c>
      <c r="E185">
        <v>0</v>
      </c>
      <c r="F185">
        <v>1</v>
      </c>
    </row>
    <row r="186" spans="1:6" x14ac:dyDescent="0.35">
      <c r="A186">
        <v>11509</v>
      </c>
      <c r="B186">
        <v>305</v>
      </c>
      <c r="C186">
        <v>0</v>
      </c>
      <c r="D186">
        <v>154</v>
      </c>
      <c r="E186">
        <v>0</v>
      </c>
      <c r="F186">
        <v>1</v>
      </c>
    </row>
    <row r="187" spans="1:6" x14ac:dyDescent="0.35">
      <c r="A187">
        <v>11510</v>
      </c>
      <c r="B187">
        <v>257</v>
      </c>
      <c r="C187">
        <v>0</v>
      </c>
      <c r="D187">
        <v>154</v>
      </c>
      <c r="E187">
        <v>0</v>
      </c>
      <c r="F187">
        <v>1</v>
      </c>
    </row>
    <row r="188" spans="1:6" x14ac:dyDescent="0.35">
      <c r="A188">
        <v>11511</v>
      </c>
      <c r="B188">
        <v>166</v>
      </c>
      <c r="C188">
        <v>0</v>
      </c>
      <c r="D188">
        <v>154</v>
      </c>
      <c r="E188">
        <v>0</v>
      </c>
      <c r="F188">
        <v>1</v>
      </c>
    </row>
    <row r="189" spans="1:6" x14ac:dyDescent="0.35">
      <c r="A189">
        <v>11512</v>
      </c>
      <c r="B189">
        <v>238</v>
      </c>
      <c r="C189">
        <v>1</v>
      </c>
      <c r="D189">
        <v>1</v>
      </c>
      <c r="E189">
        <v>20</v>
      </c>
      <c r="F189">
        <v>1</v>
      </c>
    </row>
    <row r="190" spans="1:6" x14ac:dyDescent="0.35">
      <c r="A190">
        <v>11513</v>
      </c>
      <c r="B190">
        <v>167</v>
      </c>
      <c r="C190">
        <v>1</v>
      </c>
      <c r="D190">
        <v>2</v>
      </c>
      <c r="E190">
        <v>16</v>
      </c>
      <c r="F190">
        <v>1</v>
      </c>
    </row>
    <row r="191" spans="1:6" x14ac:dyDescent="0.35">
      <c r="A191">
        <v>11514</v>
      </c>
      <c r="B191">
        <v>45</v>
      </c>
      <c r="C191">
        <v>1</v>
      </c>
      <c r="D191">
        <v>3</v>
      </c>
      <c r="E191">
        <v>14</v>
      </c>
      <c r="F191">
        <v>1</v>
      </c>
    </row>
    <row r="192" spans="1:6" x14ac:dyDescent="0.35">
      <c r="A192">
        <v>11515</v>
      </c>
      <c r="B192">
        <v>116</v>
      </c>
      <c r="C192">
        <v>1</v>
      </c>
      <c r="D192">
        <v>3</v>
      </c>
      <c r="E192">
        <v>14</v>
      </c>
      <c r="F192">
        <v>1</v>
      </c>
    </row>
    <row r="193" spans="1:6" x14ac:dyDescent="0.35">
      <c r="A193">
        <v>11516</v>
      </c>
      <c r="B193">
        <v>318</v>
      </c>
      <c r="C193">
        <v>1</v>
      </c>
      <c r="D193">
        <v>5</v>
      </c>
      <c r="E193">
        <v>11</v>
      </c>
      <c r="F193">
        <v>1</v>
      </c>
    </row>
    <row r="194" spans="1:6" x14ac:dyDescent="0.35">
      <c r="A194">
        <v>11517</v>
      </c>
      <c r="B194">
        <v>123</v>
      </c>
      <c r="C194">
        <v>1</v>
      </c>
      <c r="D194">
        <v>5</v>
      </c>
      <c r="E194">
        <v>11</v>
      </c>
      <c r="F194">
        <v>1</v>
      </c>
    </row>
    <row r="195" spans="1:6" x14ac:dyDescent="0.35">
      <c r="A195">
        <v>11518</v>
      </c>
      <c r="B195">
        <v>103</v>
      </c>
      <c r="C195">
        <v>1</v>
      </c>
      <c r="D195">
        <v>5</v>
      </c>
      <c r="E195">
        <v>11</v>
      </c>
      <c r="F195">
        <v>1</v>
      </c>
    </row>
    <row r="196" spans="1:6" x14ac:dyDescent="0.35">
      <c r="A196">
        <v>11519</v>
      </c>
      <c r="B196">
        <v>298</v>
      </c>
      <c r="C196">
        <v>1</v>
      </c>
      <c r="D196">
        <v>5</v>
      </c>
      <c r="E196">
        <v>11</v>
      </c>
      <c r="F196">
        <v>1</v>
      </c>
    </row>
    <row r="197" spans="1:6" x14ac:dyDescent="0.35">
      <c r="A197">
        <v>11520</v>
      </c>
      <c r="B197">
        <v>316</v>
      </c>
      <c r="C197">
        <v>1</v>
      </c>
      <c r="D197">
        <v>5</v>
      </c>
      <c r="E197">
        <v>11</v>
      </c>
      <c r="F197">
        <v>1</v>
      </c>
    </row>
    <row r="198" spans="1:6" x14ac:dyDescent="0.35">
      <c r="A198">
        <v>11521</v>
      </c>
      <c r="B198">
        <v>252</v>
      </c>
      <c r="C198">
        <v>1</v>
      </c>
      <c r="D198">
        <v>10</v>
      </c>
      <c r="E198">
        <v>10</v>
      </c>
      <c r="F198">
        <v>1</v>
      </c>
    </row>
    <row r="199" spans="1:6" x14ac:dyDescent="0.35">
      <c r="A199">
        <v>11522</v>
      </c>
      <c r="B199">
        <v>15</v>
      </c>
      <c r="C199">
        <v>1</v>
      </c>
      <c r="D199">
        <v>10</v>
      </c>
      <c r="E199">
        <v>10</v>
      </c>
      <c r="F199">
        <v>1</v>
      </c>
    </row>
    <row r="200" spans="1:6" x14ac:dyDescent="0.35">
      <c r="A200">
        <v>11523</v>
      </c>
      <c r="B200">
        <v>287</v>
      </c>
      <c r="C200">
        <v>1</v>
      </c>
      <c r="D200">
        <v>10</v>
      </c>
      <c r="E200">
        <v>10</v>
      </c>
      <c r="F200">
        <v>1</v>
      </c>
    </row>
    <row r="201" spans="1:6" x14ac:dyDescent="0.35">
      <c r="A201">
        <v>11524</v>
      </c>
      <c r="B201">
        <v>171</v>
      </c>
      <c r="C201">
        <v>1</v>
      </c>
      <c r="D201">
        <v>10</v>
      </c>
      <c r="E201">
        <v>10</v>
      </c>
      <c r="F201">
        <v>1</v>
      </c>
    </row>
    <row r="202" spans="1:6" x14ac:dyDescent="0.35">
      <c r="A202">
        <v>11525</v>
      </c>
      <c r="B202">
        <v>78</v>
      </c>
      <c r="C202">
        <v>1</v>
      </c>
      <c r="D202">
        <v>10</v>
      </c>
      <c r="E202">
        <v>10</v>
      </c>
      <c r="F202">
        <v>1</v>
      </c>
    </row>
    <row r="203" spans="1:6" x14ac:dyDescent="0.35">
      <c r="A203">
        <v>11526</v>
      </c>
      <c r="B203">
        <v>56</v>
      </c>
      <c r="C203">
        <v>1</v>
      </c>
      <c r="D203">
        <v>10</v>
      </c>
      <c r="E203">
        <v>10</v>
      </c>
      <c r="F203">
        <v>1</v>
      </c>
    </row>
    <row r="204" spans="1:6" x14ac:dyDescent="0.35">
      <c r="A204">
        <v>11527</v>
      </c>
      <c r="B204">
        <v>235</v>
      </c>
      <c r="C204">
        <v>1</v>
      </c>
      <c r="D204">
        <v>10</v>
      </c>
      <c r="E204">
        <v>10</v>
      </c>
      <c r="F204">
        <v>1</v>
      </c>
    </row>
    <row r="205" spans="1:6" x14ac:dyDescent="0.35">
      <c r="A205">
        <v>11528</v>
      </c>
      <c r="B205">
        <v>34</v>
      </c>
      <c r="C205">
        <v>1</v>
      </c>
      <c r="D205">
        <v>10</v>
      </c>
      <c r="E205">
        <v>10</v>
      </c>
      <c r="F205">
        <v>1</v>
      </c>
    </row>
    <row r="206" spans="1:6" x14ac:dyDescent="0.35">
      <c r="A206">
        <v>11529</v>
      </c>
      <c r="B206">
        <v>270</v>
      </c>
      <c r="C206">
        <v>1</v>
      </c>
      <c r="D206">
        <v>10</v>
      </c>
      <c r="E206">
        <v>10</v>
      </c>
      <c r="F206">
        <v>1</v>
      </c>
    </row>
    <row r="207" spans="1:6" x14ac:dyDescent="0.35">
      <c r="A207">
        <v>11530</v>
      </c>
      <c r="B207">
        <v>124</v>
      </c>
      <c r="C207">
        <v>1</v>
      </c>
      <c r="D207">
        <v>10</v>
      </c>
      <c r="E207">
        <v>10</v>
      </c>
      <c r="F207">
        <v>1</v>
      </c>
    </row>
    <row r="208" spans="1:6" x14ac:dyDescent="0.35">
      <c r="A208">
        <v>11531</v>
      </c>
      <c r="B208">
        <v>17</v>
      </c>
      <c r="C208">
        <v>1</v>
      </c>
      <c r="D208">
        <v>10</v>
      </c>
      <c r="E208">
        <v>10</v>
      </c>
      <c r="F208">
        <v>1</v>
      </c>
    </row>
    <row r="209" spans="1:6" x14ac:dyDescent="0.35">
      <c r="A209">
        <v>11532</v>
      </c>
      <c r="B209">
        <v>115</v>
      </c>
      <c r="C209">
        <v>1</v>
      </c>
      <c r="D209">
        <v>10</v>
      </c>
      <c r="E209">
        <v>10</v>
      </c>
      <c r="F209">
        <v>1</v>
      </c>
    </row>
    <row r="210" spans="1:6" x14ac:dyDescent="0.35">
      <c r="A210">
        <v>11533</v>
      </c>
      <c r="B210">
        <v>230</v>
      </c>
      <c r="C210">
        <v>1</v>
      </c>
      <c r="D210">
        <v>10</v>
      </c>
      <c r="E210">
        <v>10</v>
      </c>
      <c r="F210">
        <v>1</v>
      </c>
    </row>
    <row r="211" spans="1:6" x14ac:dyDescent="0.35">
      <c r="A211">
        <v>11534</v>
      </c>
      <c r="B211">
        <v>239</v>
      </c>
      <c r="C211">
        <v>1</v>
      </c>
      <c r="D211">
        <v>23</v>
      </c>
      <c r="E211">
        <v>9</v>
      </c>
      <c r="F211">
        <v>1</v>
      </c>
    </row>
    <row r="212" spans="1:6" x14ac:dyDescent="0.35">
      <c r="A212">
        <v>11535</v>
      </c>
      <c r="B212">
        <v>105</v>
      </c>
      <c r="C212">
        <v>1</v>
      </c>
      <c r="D212">
        <v>23</v>
      </c>
      <c r="E212">
        <v>9</v>
      </c>
      <c r="F212">
        <v>1</v>
      </c>
    </row>
    <row r="213" spans="1:6" x14ac:dyDescent="0.35">
      <c r="A213">
        <v>11536</v>
      </c>
      <c r="B213">
        <v>299</v>
      </c>
      <c r="C213">
        <v>1</v>
      </c>
      <c r="D213">
        <v>23</v>
      </c>
      <c r="E213">
        <v>9</v>
      </c>
      <c r="F213">
        <v>1</v>
      </c>
    </row>
    <row r="214" spans="1:6" x14ac:dyDescent="0.35">
      <c r="A214">
        <v>11537</v>
      </c>
      <c r="B214">
        <v>97</v>
      </c>
      <c r="C214">
        <v>1</v>
      </c>
      <c r="D214">
        <v>23</v>
      </c>
      <c r="E214">
        <v>9</v>
      </c>
      <c r="F214">
        <v>1</v>
      </c>
    </row>
    <row r="215" spans="1:6" x14ac:dyDescent="0.35">
      <c r="A215">
        <v>11538</v>
      </c>
      <c r="B215">
        <v>192</v>
      </c>
      <c r="C215">
        <v>1</v>
      </c>
      <c r="D215">
        <v>23</v>
      </c>
      <c r="E215">
        <v>9</v>
      </c>
      <c r="F215">
        <v>1</v>
      </c>
    </row>
    <row r="216" spans="1:6" x14ac:dyDescent="0.35">
      <c r="A216">
        <v>11539</v>
      </c>
      <c r="B216">
        <v>258</v>
      </c>
      <c r="C216">
        <v>1</v>
      </c>
      <c r="D216">
        <v>23</v>
      </c>
      <c r="E216">
        <v>9</v>
      </c>
      <c r="F216">
        <v>1</v>
      </c>
    </row>
    <row r="217" spans="1:6" x14ac:dyDescent="0.35">
      <c r="A217">
        <v>11540</v>
      </c>
      <c r="B217">
        <v>147</v>
      </c>
      <c r="C217">
        <v>1</v>
      </c>
      <c r="D217">
        <v>23</v>
      </c>
      <c r="E217">
        <v>9</v>
      </c>
      <c r="F217">
        <v>1</v>
      </c>
    </row>
    <row r="218" spans="1:6" x14ac:dyDescent="0.35">
      <c r="A218">
        <v>11541</v>
      </c>
      <c r="B218">
        <v>219</v>
      </c>
      <c r="C218">
        <v>1</v>
      </c>
      <c r="D218">
        <v>23</v>
      </c>
      <c r="E218">
        <v>9</v>
      </c>
      <c r="F218">
        <v>1</v>
      </c>
    </row>
    <row r="219" spans="1:6" x14ac:dyDescent="0.35">
      <c r="A219">
        <v>11542</v>
      </c>
      <c r="B219">
        <v>292</v>
      </c>
      <c r="C219">
        <v>1</v>
      </c>
      <c r="D219">
        <v>23</v>
      </c>
      <c r="E219">
        <v>9</v>
      </c>
      <c r="F219">
        <v>1</v>
      </c>
    </row>
    <row r="220" spans="1:6" x14ac:dyDescent="0.35">
      <c r="A220">
        <v>11543</v>
      </c>
      <c r="B220">
        <v>93</v>
      </c>
      <c r="C220">
        <v>1</v>
      </c>
      <c r="D220">
        <v>23</v>
      </c>
      <c r="E220">
        <v>9</v>
      </c>
      <c r="F220">
        <v>1</v>
      </c>
    </row>
    <row r="221" spans="1:6" x14ac:dyDescent="0.35">
      <c r="A221">
        <v>11544</v>
      </c>
      <c r="B221">
        <v>154</v>
      </c>
      <c r="C221">
        <v>1</v>
      </c>
      <c r="D221">
        <v>23</v>
      </c>
      <c r="E221">
        <v>9</v>
      </c>
      <c r="F221">
        <v>1</v>
      </c>
    </row>
    <row r="222" spans="1:6" x14ac:dyDescent="0.35">
      <c r="A222">
        <v>11545</v>
      </c>
      <c r="B222">
        <v>39</v>
      </c>
      <c r="C222">
        <v>1</v>
      </c>
      <c r="D222">
        <v>23</v>
      </c>
      <c r="E222">
        <v>9</v>
      </c>
      <c r="F222">
        <v>1</v>
      </c>
    </row>
    <row r="223" spans="1:6" x14ac:dyDescent="0.35">
      <c r="A223">
        <v>11546</v>
      </c>
      <c r="B223">
        <v>227</v>
      </c>
      <c r="C223">
        <v>1</v>
      </c>
      <c r="D223">
        <v>23</v>
      </c>
      <c r="E223">
        <v>9</v>
      </c>
      <c r="F223">
        <v>1</v>
      </c>
    </row>
    <row r="224" spans="1:6" x14ac:dyDescent="0.35">
      <c r="A224">
        <v>11547</v>
      </c>
      <c r="B224">
        <v>211</v>
      </c>
      <c r="C224">
        <v>1</v>
      </c>
      <c r="D224">
        <v>23</v>
      </c>
      <c r="E224">
        <v>9</v>
      </c>
      <c r="F224">
        <v>1</v>
      </c>
    </row>
    <row r="225" spans="1:6" x14ac:dyDescent="0.35">
      <c r="A225">
        <v>11548</v>
      </c>
      <c r="B225">
        <v>112</v>
      </c>
      <c r="C225">
        <v>1</v>
      </c>
      <c r="D225">
        <v>23</v>
      </c>
      <c r="E225">
        <v>9</v>
      </c>
      <c r="F225">
        <v>1</v>
      </c>
    </row>
    <row r="226" spans="1:6" x14ac:dyDescent="0.35">
      <c r="A226">
        <v>11549</v>
      </c>
      <c r="B226">
        <v>98</v>
      </c>
      <c r="C226">
        <v>1</v>
      </c>
      <c r="D226">
        <v>23</v>
      </c>
      <c r="E226">
        <v>9</v>
      </c>
      <c r="F226">
        <v>1</v>
      </c>
    </row>
    <row r="227" spans="1:6" x14ac:dyDescent="0.35">
      <c r="A227">
        <v>11550</v>
      </c>
      <c r="B227">
        <v>183</v>
      </c>
      <c r="C227">
        <v>1</v>
      </c>
      <c r="D227">
        <v>23</v>
      </c>
      <c r="E227">
        <v>9</v>
      </c>
      <c r="F227">
        <v>1</v>
      </c>
    </row>
    <row r="228" spans="1:6" x14ac:dyDescent="0.35">
      <c r="A228">
        <v>11551</v>
      </c>
      <c r="B228">
        <v>199</v>
      </c>
      <c r="C228">
        <v>1</v>
      </c>
      <c r="D228">
        <v>23</v>
      </c>
      <c r="E228">
        <v>9</v>
      </c>
      <c r="F228">
        <v>1</v>
      </c>
    </row>
    <row r="229" spans="1:6" x14ac:dyDescent="0.35">
      <c r="A229">
        <v>11552</v>
      </c>
      <c r="B229">
        <v>38</v>
      </c>
      <c r="C229">
        <v>1</v>
      </c>
      <c r="D229">
        <v>23</v>
      </c>
      <c r="E229">
        <v>9</v>
      </c>
      <c r="F229">
        <v>1</v>
      </c>
    </row>
    <row r="230" spans="1:6" x14ac:dyDescent="0.35">
      <c r="A230">
        <v>11553</v>
      </c>
      <c r="B230">
        <v>28</v>
      </c>
      <c r="C230">
        <v>1</v>
      </c>
      <c r="D230">
        <v>23</v>
      </c>
      <c r="E230">
        <v>9</v>
      </c>
      <c r="F230">
        <v>1</v>
      </c>
    </row>
    <row r="231" spans="1:6" x14ac:dyDescent="0.35">
      <c r="A231">
        <v>11554</v>
      </c>
      <c r="B231">
        <v>63</v>
      </c>
      <c r="C231">
        <v>1</v>
      </c>
      <c r="D231">
        <v>23</v>
      </c>
      <c r="E231">
        <v>9</v>
      </c>
      <c r="F231">
        <v>1</v>
      </c>
    </row>
    <row r="232" spans="1:6" x14ac:dyDescent="0.35">
      <c r="A232">
        <v>11555</v>
      </c>
      <c r="B232">
        <v>173</v>
      </c>
      <c r="C232">
        <v>1</v>
      </c>
      <c r="D232">
        <v>23</v>
      </c>
      <c r="E232">
        <v>9</v>
      </c>
      <c r="F232">
        <v>1</v>
      </c>
    </row>
    <row r="233" spans="1:6" x14ac:dyDescent="0.35">
      <c r="A233">
        <v>11556</v>
      </c>
      <c r="B233">
        <v>202</v>
      </c>
      <c r="C233">
        <v>1</v>
      </c>
      <c r="D233">
        <v>23</v>
      </c>
      <c r="E233">
        <v>9</v>
      </c>
      <c r="F233">
        <v>1</v>
      </c>
    </row>
    <row r="234" spans="1:6" x14ac:dyDescent="0.35">
      <c r="A234">
        <v>11557</v>
      </c>
      <c r="B234">
        <v>274</v>
      </c>
      <c r="C234">
        <v>1</v>
      </c>
      <c r="D234">
        <v>23</v>
      </c>
      <c r="E234">
        <v>9</v>
      </c>
      <c r="F234">
        <v>1</v>
      </c>
    </row>
    <row r="235" spans="1:6" x14ac:dyDescent="0.35">
      <c r="A235">
        <v>11558</v>
      </c>
      <c r="B235">
        <v>23</v>
      </c>
      <c r="C235">
        <v>1</v>
      </c>
      <c r="D235">
        <v>23</v>
      </c>
      <c r="E235">
        <v>9</v>
      </c>
      <c r="F235">
        <v>1</v>
      </c>
    </row>
    <row r="236" spans="1:6" x14ac:dyDescent="0.35">
      <c r="A236">
        <v>11559</v>
      </c>
      <c r="B236">
        <v>52</v>
      </c>
      <c r="C236">
        <v>1</v>
      </c>
      <c r="D236">
        <v>23</v>
      </c>
      <c r="E236">
        <v>9</v>
      </c>
      <c r="F236">
        <v>1</v>
      </c>
    </row>
    <row r="237" spans="1:6" x14ac:dyDescent="0.35">
      <c r="A237">
        <v>11560</v>
      </c>
      <c r="B237">
        <v>311</v>
      </c>
      <c r="C237">
        <v>1</v>
      </c>
      <c r="D237">
        <v>23</v>
      </c>
      <c r="E237">
        <v>9</v>
      </c>
      <c r="F237">
        <v>1</v>
      </c>
    </row>
    <row r="238" spans="1:6" x14ac:dyDescent="0.35">
      <c r="A238">
        <v>11561</v>
      </c>
      <c r="B238">
        <v>317</v>
      </c>
      <c r="C238">
        <v>1</v>
      </c>
      <c r="D238">
        <v>23</v>
      </c>
      <c r="E238">
        <v>9</v>
      </c>
      <c r="F238">
        <v>1</v>
      </c>
    </row>
    <row r="239" spans="1:6" x14ac:dyDescent="0.35">
      <c r="A239">
        <v>11562</v>
      </c>
      <c r="B239">
        <v>100</v>
      </c>
      <c r="C239">
        <v>1</v>
      </c>
      <c r="D239">
        <v>23</v>
      </c>
      <c r="E239">
        <v>9</v>
      </c>
      <c r="F239">
        <v>1</v>
      </c>
    </row>
    <row r="240" spans="1:6" x14ac:dyDescent="0.35">
      <c r="A240">
        <v>11563</v>
      </c>
      <c r="B240">
        <v>120</v>
      </c>
      <c r="C240">
        <v>1</v>
      </c>
      <c r="D240">
        <v>23</v>
      </c>
      <c r="E240">
        <v>9</v>
      </c>
      <c r="F240">
        <v>1</v>
      </c>
    </row>
    <row r="241" spans="1:6" x14ac:dyDescent="0.35">
      <c r="A241">
        <v>11564</v>
      </c>
      <c r="B241">
        <v>89</v>
      </c>
      <c r="C241">
        <v>1</v>
      </c>
      <c r="D241">
        <v>23</v>
      </c>
      <c r="E241">
        <v>9</v>
      </c>
      <c r="F241">
        <v>1</v>
      </c>
    </row>
    <row r="242" spans="1:6" x14ac:dyDescent="0.35">
      <c r="A242">
        <v>11565</v>
      </c>
      <c r="B242">
        <v>148</v>
      </c>
      <c r="C242">
        <v>1</v>
      </c>
      <c r="D242">
        <v>23</v>
      </c>
      <c r="E242">
        <v>9</v>
      </c>
      <c r="F242">
        <v>1</v>
      </c>
    </row>
    <row r="243" spans="1:6" x14ac:dyDescent="0.35">
      <c r="A243">
        <v>11566</v>
      </c>
      <c r="B243">
        <v>126</v>
      </c>
      <c r="C243">
        <v>1</v>
      </c>
      <c r="D243">
        <v>23</v>
      </c>
      <c r="E243">
        <v>9</v>
      </c>
      <c r="F243">
        <v>1</v>
      </c>
    </row>
    <row r="244" spans="1:6" x14ac:dyDescent="0.35">
      <c r="A244">
        <v>11567</v>
      </c>
      <c r="B244">
        <v>24</v>
      </c>
      <c r="C244">
        <v>1</v>
      </c>
      <c r="D244">
        <v>23</v>
      </c>
      <c r="E244">
        <v>9</v>
      </c>
      <c r="F244">
        <v>1</v>
      </c>
    </row>
    <row r="245" spans="1:6" x14ac:dyDescent="0.35">
      <c r="A245">
        <v>11568</v>
      </c>
      <c r="B245">
        <v>153</v>
      </c>
      <c r="C245">
        <v>1</v>
      </c>
      <c r="D245">
        <v>23</v>
      </c>
      <c r="E245">
        <v>9</v>
      </c>
      <c r="F245">
        <v>1</v>
      </c>
    </row>
    <row r="246" spans="1:6" x14ac:dyDescent="0.35">
      <c r="A246">
        <v>11569</v>
      </c>
      <c r="B246">
        <v>53</v>
      </c>
      <c r="C246">
        <v>1</v>
      </c>
      <c r="D246">
        <v>23</v>
      </c>
      <c r="E246">
        <v>9</v>
      </c>
      <c r="F246">
        <v>1</v>
      </c>
    </row>
    <row r="247" spans="1:6" x14ac:dyDescent="0.35">
      <c r="A247">
        <v>11570</v>
      </c>
      <c r="B247">
        <v>150</v>
      </c>
      <c r="C247">
        <v>1</v>
      </c>
      <c r="D247">
        <v>23</v>
      </c>
      <c r="E247">
        <v>9</v>
      </c>
      <c r="F247">
        <v>1</v>
      </c>
    </row>
    <row r="248" spans="1:6" x14ac:dyDescent="0.35">
      <c r="A248">
        <v>11571</v>
      </c>
      <c r="B248">
        <v>48</v>
      </c>
      <c r="C248">
        <v>1</v>
      </c>
      <c r="D248">
        <v>23</v>
      </c>
      <c r="E248">
        <v>9</v>
      </c>
      <c r="F248">
        <v>1</v>
      </c>
    </row>
    <row r="249" spans="1:6" x14ac:dyDescent="0.35">
      <c r="A249">
        <v>11572</v>
      </c>
      <c r="B249">
        <v>7</v>
      </c>
      <c r="C249">
        <v>1</v>
      </c>
      <c r="D249">
        <v>23</v>
      </c>
      <c r="E249">
        <v>9</v>
      </c>
      <c r="F249">
        <v>1</v>
      </c>
    </row>
    <row r="250" spans="1:6" x14ac:dyDescent="0.35">
      <c r="A250">
        <v>11573</v>
      </c>
      <c r="B250">
        <v>224</v>
      </c>
      <c r="C250">
        <v>1</v>
      </c>
      <c r="D250">
        <v>23</v>
      </c>
      <c r="E250">
        <v>9</v>
      </c>
      <c r="F250">
        <v>1</v>
      </c>
    </row>
    <row r="251" spans="1:6" x14ac:dyDescent="0.35">
      <c r="A251">
        <v>11574</v>
      </c>
      <c r="B251">
        <v>106</v>
      </c>
      <c r="C251">
        <v>1</v>
      </c>
      <c r="D251">
        <v>23</v>
      </c>
      <c r="E251">
        <v>9</v>
      </c>
      <c r="F251">
        <v>1</v>
      </c>
    </row>
    <row r="252" spans="1:6" x14ac:dyDescent="0.35">
      <c r="A252">
        <v>11575</v>
      </c>
      <c r="B252">
        <v>189</v>
      </c>
      <c r="C252">
        <v>1</v>
      </c>
      <c r="D252">
        <v>64</v>
      </c>
      <c r="E252">
        <v>8</v>
      </c>
      <c r="F252">
        <v>1</v>
      </c>
    </row>
    <row r="253" spans="1:6" x14ac:dyDescent="0.35">
      <c r="A253">
        <v>11576</v>
      </c>
      <c r="B253">
        <v>99</v>
      </c>
      <c r="C253">
        <v>1</v>
      </c>
      <c r="D253">
        <v>64</v>
      </c>
      <c r="E253">
        <v>8</v>
      </c>
      <c r="F253">
        <v>1</v>
      </c>
    </row>
    <row r="254" spans="1:6" x14ac:dyDescent="0.35">
      <c r="A254">
        <v>11577</v>
      </c>
      <c r="B254">
        <v>113</v>
      </c>
      <c r="C254">
        <v>1</v>
      </c>
      <c r="D254">
        <v>64</v>
      </c>
      <c r="E254">
        <v>8</v>
      </c>
      <c r="F254">
        <v>1</v>
      </c>
    </row>
    <row r="255" spans="1:6" x14ac:dyDescent="0.35">
      <c r="A255">
        <v>11578</v>
      </c>
      <c r="B255">
        <v>32</v>
      </c>
      <c r="C255">
        <v>1</v>
      </c>
      <c r="D255">
        <v>64</v>
      </c>
      <c r="E255">
        <v>8</v>
      </c>
      <c r="F255">
        <v>1</v>
      </c>
    </row>
    <row r="256" spans="1:6" x14ac:dyDescent="0.35">
      <c r="A256">
        <v>11579</v>
      </c>
      <c r="B256">
        <v>301</v>
      </c>
      <c r="C256">
        <v>1</v>
      </c>
      <c r="D256">
        <v>64</v>
      </c>
      <c r="E256">
        <v>8</v>
      </c>
      <c r="F256">
        <v>1</v>
      </c>
    </row>
    <row r="257" spans="1:6" x14ac:dyDescent="0.35">
      <c r="A257">
        <v>11580</v>
      </c>
      <c r="B257">
        <v>286</v>
      </c>
      <c r="C257">
        <v>1</v>
      </c>
      <c r="D257">
        <v>64</v>
      </c>
      <c r="E257">
        <v>8</v>
      </c>
      <c r="F257">
        <v>1</v>
      </c>
    </row>
    <row r="258" spans="1:6" x14ac:dyDescent="0.35">
      <c r="A258">
        <v>11581</v>
      </c>
      <c r="B258">
        <v>58</v>
      </c>
      <c r="C258">
        <v>1</v>
      </c>
      <c r="D258">
        <v>64</v>
      </c>
      <c r="E258">
        <v>8</v>
      </c>
      <c r="F258">
        <v>1</v>
      </c>
    </row>
    <row r="259" spans="1:6" x14ac:dyDescent="0.35">
      <c r="A259">
        <v>11582</v>
      </c>
      <c r="B259">
        <v>215</v>
      </c>
      <c r="C259">
        <v>1</v>
      </c>
      <c r="D259">
        <v>64</v>
      </c>
      <c r="E259">
        <v>8</v>
      </c>
      <c r="F259">
        <v>1</v>
      </c>
    </row>
    <row r="260" spans="1:6" x14ac:dyDescent="0.35">
      <c r="A260">
        <v>11583</v>
      </c>
      <c r="B260">
        <v>114</v>
      </c>
      <c r="C260">
        <v>1</v>
      </c>
      <c r="D260">
        <v>64</v>
      </c>
      <c r="E260">
        <v>8</v>
      </c>
      <c r="F260">
        <v>1</v>
      </c>
    </row>
    <row r="261" spans="1:6" x14ac:dyDescent="0.35">
      <c r="A261">
        <v>11584</v>
      </c>
      <c r="B261">
        <v>13</v>
      </c>
      <c r="C261">
        <v>1</v>
      </c>
      <c r="D261">
        <v>64</v>
      </c>
      <c r="E261">
        <v>8</v>
      </c>
      <c r="F261">
        <v>1</v>
      </c>
    </row>
    <row r="262" spans="1:6" x14ac:dyDescent="0.35">
      <c r="A262">
        <v>11585</v>
      </c>
      <c r="B262">
        <v>309</v>
      </c>
      <c r="C262">
        <v>1</v>
      </c>
      <c r="D262">
        <v>64</v>
      </c>
      <c r="E262">
        <v>8</v>
      </c>
      <c r="F262">
        <v>1</v>
      </c>
    </row>
    <row r="263" spans="1:6" x14ac:dyDescent="0.35">
      <c r="A263">
        <v>11586</v>
      </c>
      <c r="B263">
        <v>156</v>
      </c>
      <c r="C263">
        <v>1</v>
      </c>
      <c r="D263">
        <v>64</v>
      </c>
      <c r="E263">
        <v>8</v>
      </c>
      <c r="F263">
        <v>1</v>
      </c>
    </row>
    <row r="264" spans="1:6" x14ac:dyDescent="0.35">
      <c r="A264">
        <v>11587</v>
      </c>
      <c r="B264">
        <v>285</v>
      </c>
      <c r="C264">
        <v>1</v>
      </c>
      <c r="D264">
        <v>64</v>
      </c>
      <c r="E264">
        <v>8</v>
      </c>
      <c r="F264">
        <v>1</v>
      </c>
    </row>
    <row r="265" spans="1:6" x14ac:dyDescent="0.35">
      <c r="A265">
        <v>11588</v>
      </c>
      <c r="B265">
        <v>104</v>
      </c>
      <c r="C265">
        <v>1</v>
      </c>
      <c r="D265">
        <v>64</v>
      </c>
      <c r="E265">
        <v>8</v>
      </c>
      <c r="F265">
        <v>1</v>
      </c>
    </row>
    <row r="266" spans="1:6" x14ac:dyDescent="0.35">
      <c r="A266">
        <v>11589</v>
      </c>
      <c r="B266">
        <v>83</v>
      </c>
      <c r="C266">
        <v>1</v>
      </c>
      <c r="D266">
        <v>64</v>
      </c>
      <c r="E266">
        <v>8</v>
      </c>
      <c r="F266">
        <v>1</v>
      </c>
    </row>
    <row r="267" spans="1:6" x14ac:dyDescent="0.35">
      <c r="A267">
        <v>11590</v>
      </c>
      <c r="B267">
        <v>22</v>
      </c>
      <c r="C267">
        <v>1</v>
      </c>
      <c r="D267">
        <v>64</v>
      </c>
      <c r="E267">
        <v>8</v>
      </c>
      <c r="F267">
        <v>1</v>
      </c>
    </row>
    <row r="268" spans="1:6" x14ac:dyDescent="0.35">
      <c r="A268">
        <v>11591</v>
      </c>
      <c r="B268">
        <v>9</v>
      </c>
      <c r="C268">
        <v>1</v>
      </c>
      <c r="D268">
        <v>64</v>
      </c>
      <c r="E268">
        <v>8</v>
      </c>
      <c r="F268">
        <v>1</v>
      </c>
    </row>
    <row r="269" spans="1:6" x14ac:dyDescent="0.35">
      <c r="A269">
        <v>11592</v>
      </c>
      <c r="B269">
        <v>204</v>
      </c>
      <c r="C269">
        <v>1</v>
      </c>
      <c r="D269">
        <v>64</v>
      </c>
      <c r="E269">
        <v>8</v>
      </c>
      <c r="F269">
        <v>1</v>
      </c>
    </row>
    <row r="270" spans="1:6" x14ac:dyDescent="0.35">
      <c r="A270">
        <v>11593</v>
      </c>
      <c r="B270">
        <v>144</v>
      </c>
      <c r="C270">
        <v>1</v>
      </c>
      <c r="D270">
        <v>64</v>
      </c>
      <c r="E270">
        <v>8</v>
      </c>
      <c r="F270">
        <v>1</v>
      </c>
    </row>
    <row r="271" spans="1:6" x14ac:dyDescent="0.35">
      <c r="A271">
        <v>11594</v>
      </c>
      <c r="B271">
        <v>297</v>
      </c>
      <c r="C271">
        <v>1</v>
      </c>
      <c r="D271">
        <v>64</v>
      </c>
      <c r="E271">
        <v>8</v>
      </c>
      <c r="F271">
        <v>1</v>
      </c>
    </row>
    <row r="272" spans="1:6" x14ac:dyDescent="0.35">
      <c r="A272">
        <v>11595</v>
      </c>
      <c r="B272">
        <v>33</v>
      </c>
      <c r="C272">
        <v>1</v>
      </c>
      <c r="D272">
        <v>64</v>
      </c>
      <c r="E272">
        <v>8</v>
      </c>
      <c r="F272">
        <v>1</v>
      </c>
    </row>
    <row r="273" spans="1:6" x14ac:dyDescent="0.35">
      <c r="A273">
        <v>11596</v>
      </c>
      <c r="B273">
        <v>165</v>
      </c>
      <c r="C273">
        <v>1</v>
      </c>
      <c r="D273">
        <v>64</v>
      </c>
      <c r="E273">
        <v>8</v>
      </c>
      <c r="F273">
        <v>1</v>
      </c>
    </row>
    <row r="274" spans="1:6" x14ac:dyDescent="0.35">
      <c r="A274">
        <v>11597</v>
      </c>
      <c r="B274">
        <v>18</v>
      </c>
      <c r="C274">
        <v>1</v>
      </c>
      <c r="D274">
        <v>64</v>
      </c>
      <c r="E274">
        <v>8</v>
      </c>
      <c r="F274">
        <v>1</v>
      </c>
    </row>
    <row r="275" spans="1:6" x14ac:dyDescent="0.35">
      <c r="A275">
        <v>11598</v>
      </c>
      <c r="B275">
        <v>149</v>
      </c>
      <c r="C275">
        <v>1</v>
      </c>
      <c r="D275">
        <v>64</v>
      </c>
      <c r="E275">
        <v>8</v>
      </c>
      <c r="F275">
        <v>1</v>
      </c>
    </row>
    <row r="276" spans="1:6" x14ac:dyDescent="0.35">
      <c r="A276">
        <v>11599</v>
      </c>
      <c r="B276">
        <v>194</v>
      </c>
      <c r="C276">
        <v>1</v>
      </c>
      <c r="D276">
        <v>64</v>
      </c>
      <c r="E276">
        <v>8</v>
      </c>
      <c r="F276">
        <v>1</v>
      </c>
    </row>
    <row r="277" spans="1:6" x14ac:dyDescent="0.35">
      <c r="A277">
        <v>11600</v>
      </c>
      <c r="B277">
        <v>132</v>
      </c>
      <c r="C277">
        <v>1</v>
      </c>
      <c r="D277">
        <v>64</v>
      </c>
      <c r="E277">
        <v>8</v>
      </c>
      <c r="F277">
        <v>1</v>
      </c>
    </row>
    <row r="278" spans="1:6" x14ac:dyDescent="0.35">
      <c r="A278">
        <v>11601</v>
      </c>
      <c r="B278">
        <v>119</v>
      </c>
      <c r="C278">
        <v>1</v>
      </c>
      <c r="D278">
        <v>64</v>
      </c>
      <c r="E278">
        <v>8</v>
      </c>
      <c r="F278">
        <v>1</v>
      </c>
    </row>
    <row r="279" spans="1:6" x14ac:dyDescent="0.35">
      <c r="A279">
        <v>11602</v>
      </c>
      <c r="B279">
        <v>175</v>
      </c>
      <c r="C279">
        <v>1</v>
      </c>
      <c r="D279">
        <v>64</v>
      </c>
      <c r="E279">
        <v>8</v>
      </c>
      <c r="F279">
        <v>1</v>
      </c>
    </row>
    <row r="280" spans="1:6" x14ac:dyDescent="0.35">
      <c r="A280">
        <v>11603</v>
      </c>
      <c r="B280">
        <v>188</v>
      </c>
      <c r="C280">
        <v>1</v>
      </c>
      <c r="D280">
        <v>64</v>
      </c>
      <c r="E280">
        <v>8</v>
      </c>
      <c r="F280">
        <v>1</v>
      </c>
    </row>
    <row r="281" spans="1:6" x14ac:dyDescent="0.35">
      <c r="A281">
        <v>11604</v>
      </c>
      <c r="B281">
        <v>246</v>
      </c>
      <c r="C281">
        <v>1</v>
      </c>
      <c r="D281">
        <v>64</v>
      </c>
      <c r="E281">
        <v>8</v>
      </c>
      <c r="F281">
        <v>1</v>
      </c>
    </row>
    <row r="282" spans="1:6" x14ac:dyDescent="0.35">
      <c r="A282">
        <v>11605</v>
      </c>
      <c r="B282">
        <v>197</v>
      </c>
      <c r="C282">
        <v>1</v>
      </c>
      <c r="D282">
        <v>64</v>
      </c>
      <c r="E282">
        <v>8</v>
      </c>
      <c r="F282">
        <v>1</v>
      </c>
    </row>
    <row r="283" spans="1:6" x14ac:dyDescent="0.35">
      <c r="A283">
        <v>11606</v>
      </c>
      <c r="B283">
        <v>57</v>
      </c>
      <c r="C283">
        <v>1</v>
      </c>
      <c r="D283">
        <v>64</v>
      </c>
      <c r="E283">
        <v>8</v>
      </c>
      <c r="F283">
        <v>1</v>
      </c>
    </row>
    <row r="284" spans="1:6" x14ac:dyDescent="0.35">
      <c r="A284">
        <v>11607</v>
      </c>
      <c r="B284">
        <v>267</v>
      </c>
      <c r="C284">
        <v>1</v>
      </c>
      <c r="D284">
        <v>64</v>
      </c>
      <c r="E284">
        <v>8</v>
      </c>
      <c r="F284">
        <v>1</v>
      </c>
    </row>
    <row r="285" spans="1:6" x14ac:dyDescent="0.35">
      <c r="A285">
        <v>11608</v>
      </c>
      <c r="B285">
        <v>61</v>
      </c>
      <c r="C285">
        <v>1</v>
      </c>
      <c r="D285">
        <v>97</v>
      </c>
      <c r="E285">
        <v>7</v>
      </c>
      <c r="F285">
        <v>1</v>
      </c>
    </row>
    <row r="286" spans="1:6" x14ac:dyDescent="0.35">
      <c r="A286">
        <v>11609</v>
      </c>
      <c r="B286">
        <v>84</v>
      </c>
      <c r="C286">
        <v>1</v>
      </c>
      <c r="D286">
        <v>97</v>
      </c>
      <c r="E286">
        <v>7</v>
      </c>
      <c r="F286">
        <v>1</v>
      </c>
    </row>
    <row r="287" spans="1:6" x14ac:dyDescent="0.35">
      <c r="A287">
        <v>11610</v>
      </c>
      <c r="B287">
        <v>281</v>
      </c>
      <c r="C287">
        <v>1</v>
      </c>
      <c r="D287">
        <v>97</v>
      </c>
      <c r="E287">
        <v>7</v>
      </c>
      <c r="F287">
        <v>1</v>
      </c>
    </row>
    <row r="288" spans="1:6" x14ac:dyDescent="0.35">
      <c r="A288">
        <v>11611</v>
      </c>
      <c r="B288">
        <v>290</v>
      </c>
      <c r="C288">
        <v>1</v>
      </c>
      <c r="D288">
        <v>97</v>
      </c>
      <c r="E288">
        <v>7</v>
      </c>
      <c r="F288">
        <v>1</v>
      </c>
    </row>
    <row r="289" spans="1:6" x14ac:dyDescent="0.35">
      <c r="A289">
        <v>11612</v>
      </c>
      <c r="B289">
        <v>223</v>
      </c>
      <c r="C289">
        <v>1</v>
      </c>
      <c r="D289">
        <v>97</v>
      </c>
      <c r="E289">
        <v>7</v>
      </c>
      <c r="F289">
        <v>1</v>
      </c>
    </row>
    <row r="290" spans="1:6" x14ac:dyDescent="0.35">
      <c r="A290">
        <v>11613</v>
      </c>
      <c r="B290">
        <v>136</v>
      </c>
      <c r="C290">
        <v>1</v>
      </c>
      <c r="D290">
        <v>97</v>
      </c>
      <c r="E290">
        <v>7</v>
      </c>
      <c r="F290">
        <v>1</v>
      </c>
    </row>
    <row r="291" spans="1:6" x14ac:dyDescent="0.35">
      <c r="A291">
        <v>11614</v>
      </c>
      <c r="B291">
        <v>122</v>
      </c>
      <c r="C291">
        <v>1</v>
      </c>
      <c r="D291">
        <v>97</v>
      </c>
      <c r="E291">
        <v>7</v>
      </c>
      <c r="F291">
        <v>1</v>
      </c>
    </row>
    <row r="292" spans="1:6" x14ac:dyDescent="0.35">
      <c r="A292">
        <v>11615</v>
      </c>
      <c r="B292">
        <v>146</v>
      </c>
      <c r="C292">
        <v>1</v>
      </c>
      <c r="D292">
        <v>97</v>
      </c>
      <c r="E292">
        <v>7</v>
      </c>
      <c r="F292">
        <v>1</v>
      </c>
    </row>
    <row r="293" spans="1:6" x14ac:dyDescent="0.35">
      <c r="A293">
        <v>11616</v>
      </c>
      <c r="B293">
        <v>66</v>
      </c>
      <c r="C293">
        <v>1</v>
      </c>
      <c r="D293">
        <v>97</v>
      </c>
      <c r="E293">
        <v>7</v>
      </c>
      <c r="F293">
        <v>1</v>
      </c>
    </row>
    <row r="294" spans="1:6" x14ac:dyDescent="0.35">
      <c r="A294">
        <v>11617</v>
      </c>
      <c r="B294">
        <v>37</v>
      </c>
      <c r="C294">
        <v>1</v>
      </c>
      <c r="D294">
        <v>97</v>
      </c>
      <c r="E294">
        <v>7</v>
      </c>
      <c r="F294">
        <v>1</v>
      </c>
    </row>
    <row r="295" spans="1:6" x14ac:dyDescent="0.35">
      <c r="A295">
        <v>11618</v>
      </c>
      <c r="B295">
        <v>236</v>
      </c>
      <c r="C295">
        <v>1</v>
      </c>
      <c r="D295">
        <v>97</v>
      </c>
      <c r="E295">
        <v>7</v>
      </c>
      <c r="F295">
        <v>1</v>
      </c>
    </row>
    <row r="296" spans="1:6" x14ac:dyDescent="0.35">
      <c r="A296">
        <v>11619</v>
      </c>
      <c r="B296">
        <v>60</v>
      </c>
      <c r="C296">
        <v>1</v>
      </c>
      <c r="D296">
        <v>97</v>
      </c>
      <c r="E296">
        <v>7</v>
      </c>
      <c r="F296">
        <v>1</v>
      </c>
    </row>
    <row r="297" spans="1:6" x14ac:dyDescent="0.35">
      <c r="A297">
        <v>11620</v>
      </c>
      <c r="B297">
        <v>108</v>
      </c>
      <c r="C297">
        <v>1</v>
      </c>
      <c r="D297">
        <v>97</v>
      </c>
      <c r="E297">
        <v>7</v>
      </c>
      <c r="F297">
        <v>1</v>
      </c>
    </row>
    <row r="298" spans="1:6" x14ac:dyDescent="0.35">
      <c r="A298">
        <v>11621</v>
      </c>
      <c r="B298">
        <v>26</v>
      </c>
      <c r="C298">
        <v>1</v>
      </c>
      <c r="D298">
        <v>97</v>
      </c>
      <c r="E298">
        <v>7</v>
      </c>
      <c r="F298">
        <v>1</v>
      </c>
    </row>
    <row r="299" spans="1:6" x14ac:dyDescent="0.35">
      <c r="A299">
        <v>11622</v>
      </c>
      <c r="B299">
        <v>49</v>
      </c>
      <c r="C299">
        <v>1</v>
      </c>
      <c r="D299">
        <v>97</v>
      </c>
      <c r="E299">
        <v>7</v>
      </c>
      <c r="F299">
        <v>1</v>
      </c>
    </row>
    <row r="300" spans="1:6" x14ac:dyDescent="0.35">
      <c r="A300">
        <v>11623</v>
      </c>
      <c r="B300">
        <v>256</v>
      </c>
      <c r="C300">
        <v>1</v>
      </c>
      <c r="D300">
        <v>97</v>
      </c>
      <c r="E300">
        <v>7</v>
      </c>
      <c r="F300">
        <v>1</v>
      </c>
    </row>
    <row r="301" spans="1:6" x14ac:dyDescent="0.35">
      <c r="A301">
        <v>11624</v>
      </c>
      <c r="B301">
        <v>46</v>
      </c>
      <c r="C301">
        <v>1</v>
      </c>
      <c r="D301">
        <v>97</v>
      </c>
      <c r="E301">
        <v>7</v>
      </c>
      <c r="F301">
        <v>1</v>
      </c>
    </row>
    <row r="302" spans="1:6" x14ac:dyDescent="0.35">
      <c r="A302">
        <v>11625</v>
      </c>
      <c r="B302">
        <v>140</v>
      </c>
      <c r="C302">
        <v>1</v>
      </c>
      <c r="D302">
        <v>97</v>
      </c>
      <c r="E302">
        <v>7</v>
      </c>
      <c r="F302">
        <v>1</v>
      </c>
    </row>
    <row r="303" spans="1:6" x14ac:dyDescent="0.35">
      <c r="A303">
        <v>11626</v>
      </c>
      <c r="B303">
        <v>85</v>
      </c>
      <c r="C303">
        <v>1</v>
      </c>
      <c r="D303">
        <v>97</v>
      </c>
      <c r="E303">
        <v>7</v>
      </c>
      <c r="F303">
        <v>1</v>
      </c>
    </row>
    <row r="304" spans="1:6" x14ac:dyDescent="0.35">
      <c r="A304">
        <v>11627</v>
      </c>
      <c r="B304">
        <v>242</v>
      </c>
      <c r="C304">
        <v>1</v>
      </c>
      <c r="D304">
        <v>97</v>
      </c>
      <c r="E304">
        <v>7</v>
      </c>
      <c r="F304">
        <v>1</v>
      </c>
    </row>
    <row r="305" spans="1:6" x14ac:dyDescent="0.35">
      <c r="A305">
        <v>11628</v>
      </c>
      <c r="B305">
        <v>307</v>
      </c>
      <c r="C305">
        <v>1</v>
      </c>
      <c r="D305">
        <v>97</v>
      </c>
      <c r="E305">
        <v>7</v>
      </c>
      <c r="F305">
        <v>1</v>
      </c>
    </row>
    <row r="306" spans="1:6" x14ac:dyDescent="0.35">
      <c r="A306">
        <v>11629</v>
      </c>
      <c r="B306">
        <v>310</v>
      </c>
      <c r="C306">
        <v>1</v>
      </c>
      <c r="D306">
        <v>97</v>
      </c>
      <c r="E306">
        <v>7</v>
      </c>
      <c r="F306">
        <v>1</v>
      </c>
    </row>
    <row r="307" spans="1:6" x14ac:dyDescent="0.35">
      <c r="A307">
        <v>11630</v>
      </c>
      <c r="B307">
        <v>312</v>
      </c>
      <c r="C307">
        <v>1</v>
      </c>
      <c r="D307">
        <v>97</v>
      </c>
      <c r="E307">
        <v>7</v>
      </c>
      <c r="F307">
        <v>1</v>
      </c>
    </row>
    <row r="308" spans="1:6" x14ac:dyDescent="0.35">
      <c r="A308">
        <v>11631</v>
      </c>
      <c r="B308">
        <v>69</v>
      </c>
      <c r="C308">
        <v>1</v>
      </c>
      <c r="D308">
        <v>97</v>
      </c>
      <c r="E308">
        <v>7</v>
      </c>
      <c r="F308">
        <v>1</v>
      </c>
    </row>
    <row r="309" spans="1:6" x14ac:dyDescent="0.35">
      <c r="A309">
        <v>11632</v>
      </c>
      <c r="B309">
        <v>268</v>
      </c>
      <c r="C309">
        <v>1</v>
      </c>
      <c r="D309">
        <v>97</v>
      </c>
      <c r="E309">
        <v>7</v>
      </c>
      <c r="F309">
        <v>1</v>
      </c>
    </row>
    <row r="310" spans="1:6" x14ac:dyDescent="0.35">
      <c r="A310">
        <v>11633</v>
      </c>
      <c r="B310">
        <v>191</v>
      </c>
      <c r="C310">
        <v>1</v>
      </c>
      <c r="D310">
        <v>97</v>
      </c>
      <c r="E310">
        <v>7</v>
      </c>
      <c r="F310">
        <v>1</v>
      </c>
    </row>
    <row r="311" spans="1:6" x14ac:dyDescent="0.35">
      <c r="A311">
        <v>11634</v>
      </c>
      <c r="B311">
        <v>109</v>
      </c>
      <c r="C311">
        <v>1</v>
      </c>
      <c r="D311">
        <v>97</v>
      </c>
      <c r="E311">
        <v>7</v>
      </c>
      <c r="F311">
        <v>1</v>
      </c>
    </row>
    <row r="312" spans="1:6" x14ac:dyDescent="0.35">
      <c r="A312">
        <v>11635</v>
      </c>
      <c r="B312">
        <v>75</v>
      </c>
      <c r="C312">
        <v>1</v>
      </c>
      <c r="D312">
        <v>97</v>
      </c>
      <c r="E312">
        <v>7</v>
      </c>
      <c r="F312">
        <v>1</v>
      </c>
    </row>
    <row r="313" spans="1:6" x14ac:dyDescent="0.35">
      <c r="A313">
        <v>11636</v>
      </c>
      <c r="B313">
        <v>245</v>
      </c>
      <c r="C313">
        <v>1</v>
      </c>
      <c r="D313">
        <v>97</v>
      </c>
      <c r="E313">
        <v>7</v>
      </c>
      <c r="F313">
        <v>1</v>
      </c>
    </row>
    <row r="314" spans="1:6" x14ac:dyDescent="0.35">
      <c r="A314">
        <v>11637</v>
      </c>
      <c r="B314">
        <v>313</v>
      </c>
      <c r="C314">
        <v>1</v>
      </c>
      <c r="D314">
        <v>97</v>
      </c>
      <c r="E314">
        <v>7</v>
      </c>
      <c r="F314">
        <v>1</v>
      </c>
    </row>
    <row r="315" spans="1:6" x14ac:dyDescent="0.35">
      <c r="A315">
        <v>11638</v>
      </c>
      <c r="B315">
        <v>160</v>
      </c>
      <c r="C315">
        <v>1</v>
      </c>
      <c r="D315">
        <v>97</v>
      </c>
      <c r="E315">
        <v>7</v>
      </c>
      <c r="F315">
        <v>1</v>
      </c>
    </row>
    <row r="316" spans="1:6" x14ac:dyDescent="0.35">
      <c r="A316">
        <v>11639</v>
      </c>
      <c r="B316">
        <v>264</v>
      </c>
      <c r="C316">
        <v>1</v>
      </c>
      <c r="D316">
        <v>97</v>
      </c>
      <c r="E316">
        <v>7</v>
      </c>
      <c r="F316">
        <v>1</v>
      </c>
    </row>
    <row r="317" spans="1:6" x14ac:dyDescent="0.35">
      <c r="A317">
        <v>11640</v>
      </c>
      <c r="B317">
        <v>296</v>
      </c>
      <c r="C317">
        <v>1</v>
      </c>
      <c r="D317">
        <v>97</v>
      </c>
      <c r="E317">
        <v>7</v>
      </c>
      <c r="F317">
        <v>1</v>
      </c>
    </row>
    <row r="318" spans="1:6" x14ac:dyDescent="0.35">
      <c r="A318">
        <v>11641</v>
      </c>
      <c r="B318">
        <v>269</v>
      </c>
      <c r="C318">
        <v>1</v>
      </c>
      <c r="D318">
        <v>97</v>
      </c>
      <c r="E318">
        <v>7</v>
      </c>
      <c r="F318">
        <v>1</v>
      </c>
    </row>
    <row r="319" spans="1:6" x14ac:dyDescent="0.35">
      <c r="A319">
        <v>11642</v>
      </c>
      <c r="B319">
        <v>141</v>
      </c>
      <c r="C319">
        <v>1</v>
      </c>
      <c r="D319">
        <v>97</v>
      </c>
      <c r="E319">
        <v>7</v>
      </c>
      <c r="F319">
        <v>1</v>
      </c>
    </row>
    <row r="320" spans="1:6" x14ac:dyDescent="0.35">
      <c r="A320">
        <v>11643</v>
      </c>
      <c r="B320">
        <v>291</v>
      </c>
      <c r="C320">
        <v>1</v>
      </c>
      <c r="D320">
        <v>97</v>
      </c>
      <c r="E320">
        <v>7</v>
      </c>
      <c r="F320">
        <v>1</v>
      </c>
    </row>
    <row r="321" spans="1:6" x14ac:dyDescent="0.35">
      <c r="A321">
        <v>11644</v>
      </c>
      <c r="B321">
        <v>59</v>
      </c>
      <c r="C321">
        <v>1</v>
      </c>
      <c r="D321">
        <v>97</v>
      </c>
      <c r="E321">
        <v>7</v>
      </c>
      <c r="F321">
        <v>1</v>
      </c>
    </row>
    <row r="322" spans="1:6" x14ac:dyDescent="0.35">
      <c r="A322">
        <v>11645</v>
      </c>
      <c r="B322">
        <v>305</v>
      </c>
      <c r="C322">
        <v>1</v>
      </c>
      <c r="D322">
        <v>97</v>
      </c>
      <c r="E322">
        <v>7</v>
      </c>
      <c r="F322">
        <v>1</v>
      </c>
    </row>
    <row r="323" spans="1:6" x14ac:dyDescent="0.35">
      <c r="A323">
        <v>11646</v>
      </c>
      <c r="B323">
        <v>180</v>
      </c>
      <c r="C323">
        <v>1</v>
      </c>
      <c r="D323">
        <v>97</v>
      </c>
      <c r="E323">
        <v>7</v>
      </c>
      <c r="F323">
        <v>1</v>
      </c>
    </row>
    <row r="324" spans="1:6" x14ac:dyDescent="0.35">
      <c r="A324">
        <v>11647</v>
      </c>
      <c r="B324">
        <v>247</v>
      </c>
      <c r="C324">
        <v>1</v>
      </c>
      <c r="D324">
        <v>97</v>
      </c>
      <c r="E324">
        <v>7</v>
      </c>
      <c r="F324">
        <v>1</v>
      </c>
    </row>
    <row r="325" spans="1:6" x14ac:dyDescent="0.35">
      <c r="A325">
        <v>11648</v>
      </c>
      <c r="B325">
        <v>278</v>
      </c>
      <c r="C325">
        <v>1</v>
      </c>
      <c r="D325">
        <v>97</v>
      </c>
      <c r="E325">
        <v>7</v>
      </c>
      <c r="F325">
        <v>1</v>
      </c>
    </row>
    <row r="326" spans="1:6" x14ac:dyDescent="0.35">
      <c r="A326">
        <v>11649</v>
      </c>
      <c r="B326">
        <v>283</v>
      </c>
      <c r="C326">
        <v>1</v>
      </c>
      <c r="D326">
        <v>97</v>
      </c>
      <c r="E326">
        <v>7</v>
      </c>
      <c r="F326">
        <v>1</v>
      </c>
    </row>
    <row r="327" spans="1:6" x14ac:dyDescent="0.35">
      <c r="A327">
        <v>11650</v>
      </c>
      <c r="B327">
        <v>275</v>
      </c>
      <c r="C327">
        <v>1</v>
      </c>
      <c r="D327">
        <v>139</v>
      </c>
      <c r="E327">
        <v>6</v>
      </c>
      <c r="F327">
        <v>1</v>
      </c>
    </row>
    <row r="328" spans="1:6" x14ac:dyDescent="0.35">
      <c r="A328">
        <v>11651</v>
      </c>
      <c r="B328">
        <v>67</v>
      </c>
      <c r="C328">
        <v>1</v>
      </c>
      <c r="D328">
        <v>139</v>
      </c>
      <c r="E328">
        <v>6</v>
      </c>
      <c r="F328">
        <v>1</v>
      </c>
    </row>
    <row r="329" spans="1:6" x14ac:dyDescent="0.35">
      <c r="A329">
        <v>11652</v>
      </c>
      <c r="B329">
        <v>43</v>
      </c>
      <c r="C329">
        <v>1</v>
      </c>
      <c r="D329">
        <v>139</v>
      </c>
      <c r="E329">
        <v>6</v>
      </c>
      <c r="F329">
        <v>1</v>
      </c>
    </row>
    <row r="330" spans="1:6" x14ac:dyDescent="0.35">
      <c r="A330">
        <v>11653</v>
      </c>
      <c r="B330">
        <v>40</v>
      </c>
      <c r="C330">
        <v>1</v>
      </c>
      <c r="D330">
        <v>139</v>
      </c>
      <c r="E330">
        <v>6</v>
      </c>
      <c r="F330">
        <v>1</v>
      </c>
    </row>
    <row r="331" spans="1:6" x14ac:dyDescent="0.35">
      <c r="A331">
        <v>11654</v>
      </c>
      <c r="B331">
        <v>96</v>
      </c>
      <c r="C331">
        <v>1</v>
      </c>
      <c r="D331">
        <v>139</v>
      </c>
      <c r="E331">
        <v>6</v>
      </c>
      <c r="F331">
        <v>1</v>
      </c>
    </row>
    <row r="332" spans="1:6" x14ac:dyDescent="0.35">
      <c r="A332">
        <v>11655</v>
      </c>
      <c r="B332">
        <v>110</v>
      </c>
      <c r="C332">
        <v>1</v>
      </c>
      <c r="D332">
        <v>139</v>
      </c>
      <c r="E332">
        <v>6</v>
      </c>
      <c r="F332">
        <v>1</v>
      </c>
    </row>
    <row r="333" spans="1:6" x14ac:dyDescent="0.35">
      <c r="A333">
        <v>11656</v>
      </c>
      <c r="B333">
        <v>133</v>
      </c>
      <c r="C333">
        <v>1</v>
      </c>
      <c r="D333">
        <v>139</v>
      </c>
      <c r="E333">
        <v>6</v>
      </c>
      <c r="F333">
        <v>1</v>
      </c>
    </row>
    <row r="334" spans="1:6" x14ac:dyDescent="0.35">
      <c r="A334">
        <v>11657</v>
      </c>
      <c r="B334">
        <v>170</v>
      </c>
      <c r="C334">
        <v>1</v>
      </c>
      <c r="D334">
        <v>139</v>
      </c>
      <c r="E334">
        <v>6</v>
      </c>
      <c r="F334">
        <v>1</v>
      </c>
    </row>
    <row r="335" spans="1:6" x14ac:dyDescent="0.35">
      <c r="A335">
        <v>11658</v>
      </c>
      <c r="B335">
        <v>77</v>
      </c>
      <c r="C335">
        <v>1</v>
      </c>
      <c r="D335">
        <v>139</v>
      </c>
      <c r="E335">
        <v>6</v>
      </c>
      <c r="F335">
        <v>1</v>
      </c>
    </row>
    <row r="336" spans="1:6" x14ac:dyDescent="0.35">
      <c r="A336">
        <v>11659</v>
      </c>
      <c r="B336">
        <v>27</v>
      </c>
      <c r="C336">
        <v>1</v>
      </c>
      <c r="D336">
        <v>139</v>
      </c>
      <c r="E336">
        <v>6</v>
      </c>
      <c r="F336">
        <v>1</v>
      </c>
    </row>
    <row r="337" spans="1:6" x14ac:dyDescent="0.35">
      <c r="A337">
        <v>11660</v>
      </c>
      <c r="B337">
        <v>302</v>
      </c>
      <c r="C337">
        <v>1</v>
      </c>
      <c r="D337">
        <v>139</v>
      </c>
      <c r="E337">
        <v>6</v>
      </c>
      <c r="F337">
        <v>1</v>
      </c>
    </row>
    <row r="338" spans="1:6" x14ac:dyDescent="0.35">
      <c r="A338">
        <v>11661</v>
      </c>
      <c r="B338">
        <v>306</v>
      </c>
      <c r="C338">
        <v>1</v>
      </c>
      <c r="D338">
        <v>139</v>
      </c>
      <c r="E338">
        <v>6</v>
      </c>
      <c r="F338">
        <v>1</v>
      </c>
    </row>
    <row r="339" spans="1:6" x14ac:dyDescent="0.35">
      <c r="A339">
        <v>11662</v>
      </c>
      <c r="B339">
        <v>314</v>
      </c>
      <c r="C339">
        <v>1</v>
      </c>
      <c r="D339">
        <v>139</v>
      </c>
      <c r="E339">
        <v>6</v>
      </c>
      <c r="F339">
        <v>1</v>
      </c>
    </row>
    <row r="340" spans="1:6" x14ac:dyDescent="0.35">
      <c r="A340">
        <v>11663</v>
      </c>
      <c r="B340">
        <v>294</v>
      </c>
      <c r="C340">
        <v>1</v>
      </c>
      <c r="D340">
        <v>139</v>
      </c>
      <c r="E340">
        <v>6</v>
      </c>
      <c r="F340">
        <v>1</v>
      </c>
    </row>
    <row r="341" spans="1:6" x14ac:dyDescent="0.35">
      <c r="A341">
        <v>11664</v>
      </c>
      <c r="B341">
        <v>187</v>
      </c>
      <c r="C341">
        <v>1</v>
      </c>
      <c r="D341">
        <v>139</v>
      </c>
      <c r="E341">
        <v>6</v>
      </c>
      <c r="F341">
        <v>1</v>
      </c>
    </row>
    <row r="342" spans="1:6" x14ac:dyDescent="0.35">
      <c r="A342">
        <v>11665</v>
      </c>
      <c r="B342">
        <v>200</v>
      </c>
      <c r="C342">
        <v>1</v>
      </c>
      <c r="D342">
        <v>139</v>
      </c>
      <c r="E342">
        <v>6</v>
      </c>
      <c r="F342">
        <v>1</v>
      </c>
    </row>
    <row r="343" spans="1:6" x14ac:dyDescent="0.35">
      <c r="A343">
        <v>11666</v>
      </c>
      <c r="B343">
        <v>186</v>
      </c>
      <c r="C343">
        <v>1</v>
      </c>
      <c r="D343">
        <v>139</v>
      </c>
      <c r="E343">
        <v>6</v>
      </c>
      <c r="F343">
        <v>1</v>
      </c>
    </row>
    <row r="344" spans="1:6" x14ac:dyDescent="0.35">
      <c r="A344">
        <v>11667</v>
      </c>
      <c r="B344">
        <v>31</v>
      </c>
      <c r="C344">
        <v>1</v>
      </c>
      <c r="D344">
        <v>139</v>
      </c>
      <c r="E344">
        <v>6</v>
      </c>
      <c r="F344">
        <v>1</v>
      </c>
    </row>
    <row r="345" spans="1:6" x14ac:dyDescent="0.35">
      <c r="A345">
        <v>11668</v>
      </c>
      <c r="B345">
        <v>276</v>
      </c>
      <c r="C345">
        <v>1</v>
      </c>
      <c r="D345">
        <v>139</v>
      </c>
      <c r="E345">
        <v>6</v>
      </c>
      <c r="F345">
        <v>1</v>
      </c>
    </row>
    <row r="346" spans="1:6" x14ac:dyDescent="0.35">
      <c r="A346">
        <v>11669</v>
      </c>
      <c r="B346">
        <v>36</v>
      </c>
      <c r="C346">
        <v>1</v>
      </c>
      <c r="D346">
        <v>139</v>
      </c>
      <c r="E346">
        <v>6</v>
      </c>
      <c r="F346">
        <v>1</v>
      </c>
    </row>
    <row r="347" spans="1:6" x14ac:dyDescent="0.35">
      <c r="A347">
        <v>11670</v>
      </c>
      <c r="B347">
        <v>72</v>
      </c>
      <c r="C347">
        <v>1</v>
      </c>
      <c r="D347">
        <v>139</v>
      </c>
      <c r="E347">
        <v>6</v>
      </c>
      <c r="F347">
        <v>1</v>
      </c>
    </row>
    <row r="348" spans="1:6" x14ac:dyDescent="0.35">
      <c r="A348">
        <v>11671</v>
      </c>
      <c r="B348">
        <v>300</v>
      </c>
      <c r="C348">
        <v>1</v>
      </c>
      <c r="D348">
        <v>139</v>
      </c>
      <c r="E348">
        <v>6</v>
      </c>
      <c r="F348">
        <v>1</v>
      </c>
    </row>
    <row r="349" spans="1:6" x14ac:dyDescent="0.35">
      <c r="A349">
        <v>11672</v>
      </c>
      <c r="B349">
        <v>295</v>
      </c>
      <c r="C349">
        <v>1</v>
      </c>
      <c r="D349">
        <v>139</v>
      </c>
      <c r="E349">
        <v>6</v>
      </c>
      <c r="F349">
        <v>1</v>
      </c>
    </row>
    <row r="350" spans="1:6" x14ac:dyDescent="0.35">
      <c r="A350">
        <v>11673</v>
      </c>
      <c r="B350">
        <v>303</v>
      </c>
      <c r="C350">
        <v>1</v>
      </c>
      <c r="D350">
        <v>162</v>
      </c>
      <c r="E350">
        <v>5</v>
      </c>
      <c r="F350">
        <v>1</v>
      </c>
    </row>
    <row r="351" spans="1:6" x14ac:dyDescent="0.35">
      <c r="A351">
        <v>11674</v>
      </c>
      <c r="B351">
        <v>228</v>
      </c>
      <c r="C351">
        <v>1</v>
      </c>
      <c r="D351">
        <v>162</v>
      </c>
      <c r="E351">
        <v>5</v>
      </c>
      <c r="F351">
        <v>1</v>
      </c>
    </row>
    <row r="352" spans="1:6" x14ac:dyDescent="0.35">
      <c r="A352">
        <v>11675</v>
      </c>
      <c r="B352">
        <v>320</v>
      </c>
      <c r="C352">
        <v>1</v>
      </c>
      <c r="D352">
        <v>162</v>
      </c>
      <c r="E352">
        <v>5</v>
      </c>
      <c r="F352">
        <v>1</v>
      </c>
    </row>
    <row r="353" spans="1:6" x14ac:dyDescent="0.35">
      <c r="A353">
        <v>11676</v>
      </c>
      <c r="B353">
        <v>166</v>
      </c>
      <c r="C353">
        <v>1</v>
      </c>
      <c r="D353">
        <v>162</v>
      </c>
      <c r="E353">
        <v>5</v>
      </c>
      <c r="F353">
        <v>1</v>
      </c>
    </row>
    <row r="354" spans="1:6" x14ac:dyDescent="0.35">
      <c r="A354">
        <v>11677</v>
      </c>
      <c r="B354">
        <v>62</v>
      </c>
      <c r="C354">
        <v>1</v>
      </c>
      <c r="D354">
        <v>162</v>
      </c>
      <c r="E354">
        <v>5</v>
      </c>
      <c r="F354">
        <v>1</v>
      </c>
    </row>
    <row r="355" spans="1:6" x14ac:dyDescent="0.35">
      <c r="A355">
        <v>11678</v>
      </c>
      <c r="B355">
        <v>257</v>
      </c>
      <c r="C355">
        <v>1</v>
      </c>
      <c r="D355">
        <v>162</v>
      </c>
      <c r="E355">
        <v>5</v>
      </c>
      <c r="F355">
        <v>1</v>
      </c>
    </row>
    <row r="356" spans="1:6" x14ac:dyDescent="0.35">
      <c r="A356">
        <v>11679</v>
      </c>
      <c r="B356">
        <v>185</v>
      </c>
      <c r="C356">
        <v>1</v>
      </c>
      <c r="D356">
        <v>162</v>
      </c>
      <c r="E356">
        <v>5</v>
      </c>
      <c r="F356">
        <v>1</v>
      </c>
    </row>
    <row r="357" spans="1:6" x14ac:dyDescent="0.35">
      <c r="A357">
        <v>11680</v>
      </c>
      <c r="B357">
        <v>218</v>
      </c>
      <c r="C357">
        <v>1</v>
      </c>
      <c r="D357">
        <v>162</v>
      </c>
      <c r="E357">
        <v>5</v>
      </c>
      <c r="F357">
        <v>1</v>
      </c>
    </row>
    <row r="358" spans="1:6" x14ac:dyDescent="0.35">
      <c r="A358">
        <v>11681</v>
      </c>
      <c r="B358">
        <v>190</v>
      </c>
      <c r="C358">
        <v>1</v>
      </c>
      <c r="D358">
        <v>162</v>
      </c>
      <c r="E358">
        <v>5</v>
      </c>
      <c r="F358">
        <v>1</v>
      </c>
    </row>
    <row r="359" spans="1:6" x14ac:dyDescent="0.35">
      <c r="A359">
        <v>11682</v>
      </c>
      <c r="B359">
        <v>169</v>
      </c>
      <c r="C359">
        <v>1</v>
      </c>
      <c r="D359">
        <v>162</v>
      </c>
      <c r="E359">
        <v>5</v>
      </c>
      <c r="F359">
        <v>1</v>
      </c>
    </row>
    <row r="360" spans="1:6" x14ac:dyDescent="0.35">
      <c r="A360">
        <v>11683</v>
      </c>
      <c r="B360">
        <v>293</v>
      </c>
      <c r="C360">
        <v>1</v>
      </c>
      <c r="D360">
        <v>162</v>
      </c>
      <c r="E360">
        <v>5</v>
      </c>
      <c r="F360">
        <v>1</v>
      </c>
    </row>
    <row r="361" spans="1:6" x14ac:dyDescent="0.35">
      <c r="A361">
        <v>11684</v>
      </c>
      <c r="B361">
        <v>174</v>
      </c>
      <c r="C361">
        <v>1</v>
      </c>
      <c r="D361">
        <v>162</v>
      </c>
      <c r="E361">
        <v>5</v>
      </c>
      <c r="F361">
        <v>1</v>
      </c>
    </row>
    <row r="362" spans="1:6" x14ac:dyDescent="0.35">
      <c r="A362">
        <v>11685</v>
      </c>
      <c r="B362">
        <v>152</v>
      </c>
      <c r="C362">
        <v>1</v>
      </c>
      <c r="D362">
        <v>162</v>
      </c>
      <c r="E362">
        <v>5</v>
      </c>
      <c r="F362">
        <v>1</v>
      </c>
    </row>
    <row r="363" spans="1:6" x14ac:dyDescent="0.35">
      <c r="A363">
        <v>11686</v>
      </c>
      <c r="B363">
        <v>263</v>
      </c>
      <c r="C363">
        <v>1</v>
      </c>
      <c r="D363">
        <v>162</v>
      </c>
      <c r="E363">
        <v>5</v>
      </c>
      <c r="F363">
        <v>1</v>
      </c>
    </row>
    <row r="364" spans="1:6" x14ac:dyDescent="0.35">
      <c r="A364">
        <v>11687</v>
      </c>
      <c r="B364">
        <v>308</v>
      </c>
      <c r="C364">
        <v>1</v>
      </c>
      <c r="D364">
        <v>162</v>
      </c>
      <c r="E364">
        <v>5</v>
      </c>
      <c r="F364">
        <v>1</v>
      </c>
    </row>
    <row r="365" spans="1:6" x14ac:dyDescent="0.35">
      <c r="A365">
        <v>11688</v>
      </c>
      <c r="B365">
        <v>205</v>
      </c>
      <c r="C365">
        <v>1</v>
      </c>
      <c r="D365">
        <v>162</v>
      </c>
      <c r="E365">
        <v>5</v>
      </c>
      <c r="F365">
        <v>1</v>
      </c>
    </row>
    <row r="366" spans="1:6" x14ac:dyDescent="0.35">
      <c r="A366">
        <v>11689</v>
      </c>
      <c r="B366">
        <v>21</v>
      </c>
      <c r="C366">
        <v>1</v>
      </c>
      <c r="D366">
        <v>162</v>
      </c>
      <c r="E366">
        <v>5</v>
      </c>
      <c r="F366">
        <v>1</v>
      </c>
    </row>
    <row r="367" spans="1:6" x14ac:dyDescent="0.35">
      <c r="A367">
        <v>11690</v>
      </c>
      <c r="B367">
        <v>121</v>
      </c>
      <c r="C367">
        <v>1</v>
      </c>
      <c r="D367">
        <v>162</v>
      </c>
      <c r="E367">
        <v>5</v>
      </c>
      <c r="F367">
        <v>1</v>
      </c>
    </row>
    <row r="368" spans="1:6" x14ac:dyDescent="0.35">
      <c r="A368">
        <v>11691</v>
      </c>
      <c r="B368">
        <v>315</v>
      </c>
      <c r="C368">
        <v>1</v>
      </c>
      <c r="D368">
        <v>180</v>
      </c>
      <c r="E368">
        <v>4</v>
      </c>
      <c r="F368">
        <v>1</v>
      </c>
    </row>
    <row r="369" spans="1:6" x14ac:dyDescent="0.35">
      <c r="A369">
        <v>11692</v>
      </c>
      <c r="B369">
        <v>81</v>
      </c>
      <c r="C369">
        <v>1</v>
      </c>
      <c r="D369">
        <v>180</v>
      </c>
      <c r="E369">
        <v>4</v>
      </c>
      <c r="F369">
        <v>1</v>
      </c>
    </row>
    <row r="370" spans="1:6" x14ac:dyDescent="0.35">
      <c r="A370">
        <v>11693</v>
      </c>
      <c r="B370">
        <v>41</v>
      </c>
      <c r="C370">
        <v>1</v>
      </c>
      <c r="D370">
        <v>180</v>
      </c>
      <c r="E370">
        <v>4</v>
      </c>
      <c r="F370">
        <v>1</v>
      </c>
    </row>
    <row r="371" spans="1:6" x14ac:dyDescent="0.35">
      <c r="A371">
        <v>11694</v>
      </c>
      <c r="B371">
        <v>151</v>
      </c>
      <c r="C371">
        <v>1</v>
      </c>
      <c r="D371">
        <v>180</v>
      </c>
      <c r="E371">
        <v>4</v>
      </c>
      <c r="F371">
        <v>1</v>
      </c>
    </row>
    <row r="372" spans="1:6" x14ac:dyDescent="0.35">
      <c r="A372">
        <v>11695</v>
      </c>
      <c r="B372">
        <v>243</v>
      </c>
      <c r="C372">
        <v>1</v>
      </c>
      <c r="D372">
        <v>180</v>
      </c>
      <c r="E372">
        <v>4</v>
      </c>
      <c r="F372">
        <v>1</v>
      </c>
    </row>
    <row r="373" spans="1:6" x14ac:dyDescent="0.35">
      <c r="A373">
        <v>11696</v>
      </c>
      <c r="B373">
        <v>288</v>
      </c>
      <c r="C373">
        <v>1</v>
      </c>
      <c r="D373">
        <v>180</v>
      </c>
      <c r="E373">
        <v>4</v>
      </c>
      <c r="F373">
        <v>1</v>
      </c>
    </row>
    <row r="374" spans="1:6" x14ac:dyDescent="0.35">
      <c r="A374">
        <v>11697</v>
      </c>
      <c r="B374">
        <v>272</v>
      </c>
      <c r="C374">
        <v>1</v>
      </c>
      <c r="D374">
        <v>180</v>
      </c>
      <c r="E374">
        <v>4</v>
      </c>
      <c r="F374">
        <v>1</v>
      </c>
    </row>
    <row r="375" spans="1:6" x14ac:dyDescent="0.35">
      <c r="A375">
        <v>11698</v>
      </c>
      <c r="B375">
        <v>212</v>
      </c>
      <c r="C375">
        <v>1</v>
      </c>
      <c r="D375">
        <v>180</v>
      </c>
      <c r="E375">
        <v>4</v>
      </c>
      <c r="F375">
        <v>1</v>
      </c>
    </row>
    <row r="376" spans="1:6" x14ac:dyDescent="0.35">
      <c r="A376">
        <v>11699</v>
      </c>
      <c r="B376">
        <v>319</v>
      </c>
      <c r="C376">
        <v>1</v>
      </c>
      <c r="D376">
        <v>188</v>
      </c>
      <c r="E376">
        <v>2</v>
      </c>
      <c r="F376">
        <v>1</v>
      </c>
    </row>
  </sheetData>
  <phoneticPr fontId="8" type="noConversion"/>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4B5F4-C40F-40E4-B27D-0A5BA5E35D8A}">
  <sheetPr codeName="Sheet30"/>
  <dimension ref="A1:M189"/>
  <sheetViews>
    <sheetView workbookViewId="0"/>
  </sheetViews>
  <sheetFormatPr defaultRowHeight="14.5" x14ac:dyDescent="0.35"/>
  <cols>
    <col min="1" max="1" width="10.81640625" bestFit="1" customWidth="1"/>
    <col min="2" max="2" width="12.453125" bestFit="1" customWidth="1"/>
    <col min="3" max="3" width="13.54296875" bestFit="1" customWidth="1"/>
    <col min="4" max="4" width="15.1796875" bestFit="1" customWidth="1"/>
    <col min="5" max="5" width="12" bestFit="1" customWidth="1"/>
    <col min="6" max="6" width="11.1796875" bestFit="1" customWidth="1"/>
    <col min="7" max="7" width="12.81640625" bestFit="1" customWidth="1"/>
    <col min="8" max="8" width="10.26953125" bestFit="1" customWidth="1"/>
    <col min="9" max="9" width="26" bestFit="1" customWidth="1"/>
    <col min="10" max="10" width="13.26953125" bestFit="1" customWidth="1"/>
    <col min="11" max="11" width="15.7265625" bestFit="1" customWidth="1"/>
    <col min="12" max="12" width="25.1796875" bestFit="1" customWidth="1"/>
    <col min="13" max="13" width="31" bestFit="1" customWidth="1"/>
  </cols>
  <sheetData>
    <row r="1" spans="1:13" x14ac:dyDescent="0.35">
      <c r="A1" t="s">
        <v>42</v>
      </c>
      <c r="B1" t="s">
        <v>49</v>
      </c>
      <c r="C1" t="s">
        <v>4</v>
      </c>
      <c r="D1" t="s">
        <v>645</v>
      </c>
      <c r="E1" t="s">
        <v>804</v>
      </c>
      <c r="F1" t="s">
        <v>639</v>
      </c>
      <c r="G1" t="s">
        <v>643</v>
      </c>
      <c r="H1" t="s">
        <v>48</v>
      </c>
      <c r="I1" t="s">
        <v>848</v>
      </c>
      <c r="J1" t="s">
        <v>637</v>
      </c>
      <c r="K1" t="s">
        <v>849</v>
      </c>
      <c r="L1" t="s">
        <v>50</v>
      </c>
      <c r="M1" t="s">
        <v>646</v>
      </c>
    </row>
    <row r="2" spans="1:13" x14ac:dyDescent="0.35">
      <c r="A2">
        <v>287</v>
      </c>
      <c r="B2" t="s">
        <v>96</v>
      </c>
      <c r="C2" t="s">
        <v>258</v>
      </c>
      <c r="D2">
        <v>13</v>
      </c>
      <c r="E2">
        <v>0.76923076923076927</v>
      </c>
      <c r="F2">
        <v>1582480100</v>
      </c>
      <c r="G2">
        <v>0</v>
      </c>
      <c r="H2">
        <v>-1</v>
      </c>
      <c r="I2">
        <v>47</v>
      </c>
      <c r="J2">
        <v>10</v>
      </c>
      <c r="K2">
        <v>0</v>
      </c>
      <c r="L2">
        <v>8</v>
      </c>
      <c r="M2">
        <v>43</v>
      </c>
    </row>
    <row r="3" spans="1:13" x14ac:dyDescent="0.35">
      <c r="A3">
        <v>238</v>
      </c>
      <c r="B3" t="s">
        <v>441</v>
      </c>
      <c r="C3" t="s">
        <v>442</v>
      </c>
      <c r="D3">
        <v>13</v>
      </c>
      <c r="E3">
        <v>0.84615384615384615</v>
      </c>
      <c r="F3">
        <v>1749331002</v>
      </c>
      <c r="G3">
        <v>0</v>
      </c>
      <c r="H3">
        <v>-1</v>
      </c>
      <c r="I3">
        <v>45</v>
      </c>
      <c r="J3">
        <v>11</v>
      </c>
      <c r="K3">
        <v>0</v>
      </c>
      <c r="L3">
        <v>9</v>
      </c>
      <c r="M3">
        <v>45</v>
      </c>
    </row>
    <row r="4" spans="1:13" x14ac:dyDescent="0.35">
      <c r="A4">
        <v>15</v>
      </c>
      <c r="B4" t="s">
        <v>427</v>
      </c>
      <c r="C4" t="s">
        <v>395</v>
      </c>
      <c r="D4">
        <v>13</v>
      </c>
      <c r="E4">
        <v>0.76923076923076927</v>
      </c>
      <c r="F4">
        <v>1447105769</v>
      </c>
      <c r="G4">
        <v>0</v>
      </c>
      <c r="H4">
        <v>-1</v>
      </c>
      <c r="I4">
        <v>45</v>
      </c>
      <c r="J4">
        <v>10</v>
      </c>
      <c r="K4">
        <v>0</v>
      </c>
      <c r="L4">
        <v>8</v>
      </c>
      <c r="M4">
        <v>41</v>
      </c>
    </row>
    <row r="5" spans="1:13" x14ac:dyDescent="0.35">
      <c r="A5">
        <v>115</v>
      </c>
      <c r="B5" t="s">
        <v>498</v>
      </c>
      <c r="C5" t="s">
        <v>499</v>
      </c>
      <c r="D5">
        <v>13</v>
      </c>
      <c r="E5">
        <v>0.76923076923076927</v>
      </c>
      <c r="F5">
        <v>2137086736</v>
      </c>
      <c r="G5">
        <v>0</v>
      </c>
      <c r="H5">
        <v>0</v>
      </c>
      <c r="I5">
        <v>39</v>
      </c>
      <c r="J5">
        <v>10</v>
      </c>
      <c r="K5">
        <v>0</v>
      </c>
      <c r="L5">
        <v>8</v>
      </c>
      <c r="M5">
        <v>41</v>
      </c>
    </row>
    <row r="6" spans="1:13" x14ac:dyDescent="0.35">
      <c r="A6">
        <v>123</v>
      </c>
      <c r="B6" t="s">
        <v>184</v>
      </c>
      <c r="C6" t="s">
        <v>185</v>
      </c>
      <c r="D6">
        <v>13</v>
      </c>
      <c r="E6">
        <v>0.84615384615384615</v>
      </c>
      <c r="F6">
        <v>585666852</v>
      </c>
      <c r="G6">
        <v>0</v>
      </c>
      <c r="H6">
        <v>0</v>
      </c>
      <c r="I6">
        <v>39</v>
      </c>
      <c r="J6">
        <v>11</v>
      </c>
      <c r="K6">
        <v>0</v>
      </c>
      <c r="L6">
        <v>7</v>
      </c>
      <c r="M6">
        <v>29</v>
      </c>
    </row>
    <row r="7" spans="1:13" x14ac:dyDescent="0.35">
      <c r="A7">
        <v>78</v>
      </c>
      <c r="B7" t="s">
        <v>569</v>
      </c>
      <c r="C7" t="s">
        <v>570</v>
      </c>
      <c r="D7">
        <v>13</v>
      </c>
      <c r="E7">
        <v>0.76923076923076927</v>
      </c>
      <c r="F7">
        <v>2096193018</v>
      </c>
      <c r="G7">
        <v>0</v>
      </c>
      <c r="H7">
        <v>-1</v>
      </c>
      <c r="I7">
        <v>37</v>
      </c>
      <c r="J7">
        <v>10</v>
      </c>
      <c r="K7">
        <v>0</v>
      </c>
      <c r="L7">
        <v>7</v>
      </c>
      <c r="M7">
        <v>35</v>
      </c>
    </row>
    <row r="8" spans="1:13" x14ac:dyDescent="0.35">
      <c r="A8">
        <v>89</v>
      </c>
      <c r="B8" t="s">
        <v>534</v>
      </c>
      <c r="C8" t="s">
        <v>535</v>
      </c>
      <c r="D8">
        <v>13</v>
      </c>
      <c r="E8">
        <v>0.69230769230769229</v>
      </c>
      <c r="F8">
        <v>2105576431</v>
      </c>
      <c r="G8">
        <v>0</v>
      </c>
      <c r="H8">
        <v>0</v>
      </c>
      <c r="I8">
        <v>35</v>
      </c>
      <c r="J8">
        <v>9</v>
      </c>
      <c r="K8">
        <v>0</v>
      </c>
      <c r="L8">
        <v>7</v>
      </c>
      <c r="M8">
        <v>37</v>
      </c>
    </row>
    <row r="9" spans="1:13" x14ac:dyDescent="0.35">
      <c r="A9">
        <v>105</v>
      </c>
      <c r="B9" t="s">
        <v>180</v>
      </c>
      <c r="C9" t="s">
        <v>181</v>
      </c>
      <c r="D9">
        <v>13</v>
      </c>
      <c r="E9">
        <v>0.69230769230769229</v>
      </c>
      <c r="F9">
        <v>1975118849</v>
      </c>
      <c r="G9">
        <v>0</v>
      </c>
      <c r="H9">
        <v>0</v>
      </c>
      <c r="I9">
        <v>35</v>
      </c>
      <c r="J9">
        <v>9</v>
      </c>
      <c r="K9">
        <v>0</v>
      </c>
      <c r="L9">
        <v>7</v>
      </c>
      <c r="M9">
        <v>37</v>
      </c>
    </row>
    <row r="10" spans="1:13" x14ac:dyDescent="0.35">
      <c r="A10">
        <v>171</v>
      </c>
      <c r="B10" t="s">
        <v>92</v>
      </c>
      <c r="C10" t="s">
        <v>93</v>
      </c>
      <c r="D10">
        <v>13</v>
      </c>
      <c r="E10">
        <v>0.76923076923076927</v>
      </c>
      <c r="F10">
        <v>807541914</v>
      </c>
      <c r="G10">
        <v>0</v>
      </c>
      <c r="H10">
        <v>0</v>
      </c>
      <c r="I10">
        <v>35</v>
      </c>
      <c r="J10">
        <v>10</v>
      </c>
      <c r="K10">
        <v>0</v>
      </c>
      <c r="L10">
        <v>7</v>
      </c>
      <c r="M10">
        <v>29</v>
      </c>
    </row>
    <row r="11" spans="1:13" x14ac:dyDescent="0.35">
      <c r="A11">
        <v>39</v>
      </c>
      <c r="B11" t="s">
        <v>610</v>
      </c>
      <c r="C11" t="s">
        <v>387</v>
      </c>
      <c r="D11">
        <v>13</v>
      </c>
      <c r="E11">
        <v>0.69230769230769229</v>
      </c>
      <c r="F11">
        <v>209631163</v>
      </c>
      <c r="G11">
        <v>0</v>
      </c>
      <c r="H11">
        <v>-1</v>
      </c>
      <c r="I11">
        <v>35</v>
      </c>
      <c r="J11">
        <v>9</v>
      </c>
      <c r="K11">
        <v>0</v>
      </c>
      <c r="L11">
        <v>6</v>
      </c>
      <c r="M11">
        <v>29</v>
      </c>
    </row>
    <row r="12" spans="1:13" x14ac:dyDescent="0.35">
      <c r="A12">
        <v>202</v>
      </c>
      <c r="B12" t="s">
        <v>372</v>
      </c>
      <c r="C12" t="s">
        <v>373</v>
      </c>
      <c r="D12">
        <v>13</v>
      </c>
      <c r="E12">
        <v>0.69230769230769229</v>
      </c>
      <c r="F12">
        <v>1765906439</v>
      </c>
      <c r="G12">
        <v>0</v>
      </c>
      <c r="H12">
        <v>0</v>
      </c>
      <c r="I12">
        <v>33</v>
      </c>
      <c r="J12">
        <v>9</v>
      </c>
      <c r="K12">
        <v>0</v>
      </c>
      <c r="L12">
        <v>7</v>
      </c>
      <c r="M12">
        <v>29</v>
      </c>
    </row>
    <row r="13" spans="1:13" x14ac:dyDescent="0.35">
      <c r="A13">
        <v>103</v>
      </c>
      <c r="B13" t="s">
        <v>368</v>
      </c>
      <c r="C13" t="s">
        <v>369</v>
      </c>
      <c r="D13">
        <v>13</v>
      </c>
      <c r="E13">
        <v>0.84615384615384615</v>
      </c>
      <c r="F13">
        <v>1758754544</v>
      </c>
      <c r="G13">
        <v>0</v>
      </c>
      <c r="H13">
        <v>0</v>
      </c>
      <c r="I13">
        <v>33</v>
      </c>
      <c r="J13">
        <v>11</v>
      </c>
      <c r="K13">
        <v>0</v>
      </c>
      <c r="L13">
        <v>7</v>
      </c>
      <c r="M13">
        <v>23</v>
      </c>
    </row>
    <row r="14" spans="1:13" x14ac:dyDescent="0.35">
      <c r="A14">
        <v>270</v>
      </c>
      <c r="B14" t="s">
        <v>800</v>
      </c>
      <c r="C14" t="s">
        <v>801</v>
      </c>
      <c r="D14">
        <v>13</v>
      </c>
      <c r="E14">
        <v>0.76923076923076927</v>
      </c>
      <c r="F14">
        <v>1145280653</v>
      </c>
      <c r="G14">
        <v>0</v>
      </c>
      <c r="H14">
        <v>0</v>
      </c>
      <c r="I14">
        <v>33</v>
      </c>
      <c r="J14">
        <v>10</v>
      </c>
      <c r="K14">
        <v>0</v>
      </c>
      <c r="L14">
        <v>7</v>
      </c>
      <c r="M14">
        <v>31</v>
      </c>
    </row>
    <row r="15" spans="1:13" x14ac:dyDescent="0.35">
      <c r="A15">
        <v>317</v>
      </c>
      <c r="B15" t="s">
        <v>650</v>
      </c>
      <c r="C15" t="s">
        <v>1251</v>
      </c>
      <c r="D15">
        <v>13</v>
      </c>
      <c r="E15">
        <v>0.69230769230769229</v>
      </c>
      <c r="F15">
        <v>538939607</v>
      </c>
      <c r="G15">
        <v>0</v>
      </c>
      <c r="H15">
        <v>0</v>
      </c>
      <c r="I15">
        <v>33</v>
      </c>
      <c r="J15">
        <v>9</v>
      </c>
      <c r="K15">
        <v>0</v>
      </c>
      <c r="L15">
        <v>7</v>
      </c>
      <c r="M15">
        <v>33</v>
      </c>
    </row>
    <row r="16" spans="1:13" x14ac:dyDescent="0.35">
      <c r="A16">
        <v>239</v>
      </c>
      <c r="B16" t="s">
        <v>96</v>
      </c>
      <c r="C16" t="s">
        <v>522</v>
      </c>
      <c r="D16">
        <v>13</v>
      </c>
      <c r="E16">
        <v>0.69230769230769229</v>
      </c>
      <c r="F16">
        <v>97481784</v>
      </c>
      <c r="G16">
        <v>0</v>
      </c>
      <c r="H16">
        <v>-1</v>
      </c>
      <c r="I16">
        <v>33</v>
      </c>
      <c r="J16">
        <v>9</v>
      </c>
      <c r="K16">
        <v>0</v>
      </c>
      <c r="L16">
        <v>7</v>
      </c>
      <c r="M16">
        <v>29</v>
      </c>
    </row>
    <row r="17" spans="1:13" x14ac:dyDescent="0.35">
      <c r="A17">
        <v>230</v>
      </c>
      <c r="B17" t="s">
        <v>173</v>
      </c>
      <c r="C17" t="s">
        <v>607</v>
      </c>
      <c r="D17">
        <v>13</v>
      </c>
      <c r="E17">
        <v>0.76923076923076927</v>
      </c>
      <c r="F17">
        <v>2024163275</v>
      </c>
      <c r="G17">
        <v>0</v>
      </c>
      <c r="H17">
        <v>0</v>
      </c>
      <c r="I17">
        <v>31</v>
      </c>
      <c r="J17">
        <v>10</v>
      </c>
      <c r="K17">
        <v>0</v>
      </c>
      <c r="L17">
        <v>7</v>
      </c>
      <c r="M17">
        <v>29</v>
      </c>
    </row>
    <row r="18" spans="1:13" x14ac:dyDescent="0.35">
      <c r="A18">
        <v>267</v>
      </c>
      <c r="B18" t="s">
        <v>234</v>
      </c>
      <c r="C18" t="s">
        <v>235</v>
      </c>
      <c r="D18">
        <v>13</v>
      </c>
      <c r="E18">
        <v>0.61538461538461542</v>
      </c>
      <c r="F18">
        <v>1574796355</v>
      </c>
      <c r="G18">
        <v>0</v>
      </c>
      <c r="H18">
        <v>0</v>
      </c>
      <c r="I18">
        <v>31</v>
      </c>
      <c r="J18">
        <v>8</v>
      </c>
      <c r="K18">
        <v>0</v>
      </c>
      <c r="L18">
        <v>7</v>
      </c>
      <c r="M18">
        <v>39</v>
      </c>
    </row>
    <row r="19" spans="1:13" x14ac:dyDescent="0.35">
      <c r="A19">
        <v>38</v>
      </c>
      <c r="B19" t="s">
        <v>118</v>
      </c>
      <c r="C19" t="s">
        <v>119</v>
      </c>
      <c r="D19">
        <v>13</v>
      </c>
      <c r="E19">
        <v>0.69230769230769229</v>
      </c>
      <c r="F19">
        <v>1399320833</v>
      </c>
      <c r="G19">
        <v>0</v>
      </c>
      <c r="H19">
        <v>-1</v>
      </c>
      <c r="I19">
        <v>31</v>
      </c>
      <c r="J19">
        <v>9</v>
      </c>
      <c r="K19">
        <v>0</v>
      </c>
      <c r="L19">
        <v>7</v>
      </c>
      <c r="M19">
        <v>33</v>
      </c>
    </row>
    <row r="20" spans="1:13" x14ac:dyDescent="0.35">
      <c r="A20">
        <v>274</v>
      </c>
      <c r="B20" t="s">
        <v>485</v>
      </c>
      <c r="C20" t="s">
        <v>486</v>
      </c>
      <c r="D20">
        <v>13</v>
      </c>
      <c r="E20">
        <v>0.69230769230769229</v>
      </c>
      <c r="F20">
        <v>888289633</v>
      </c>
      <c r="G20">
        <v>0</v>
      </c>
      <c r="H20">
        <v>0</v>
      </c>
      <c r="I20">
        <v>31</v>
      </c>
      <c r="J20">
        <v>9</v>
      </c>
      <c r="K20">
        <v>0</v>
      </c>
      <c r="L20">
        <v>8</v>
      </c>
      <c r="M20">
        <v>35</v>
      </c>
    </row>
    <row r="21" spans="1:13" x14ac:dyDescent="0.35">
      <c r="A21">
        <v>104</v>
      </c>
      <c r="B21" t="s">
        <v>282</v>
      </c>
      <c r="C21" t="s">
        <v>283</v>
      </c>
      <c r="D21">
        <v>13</v>
      </c>
      <c r="E21">
        <v>0.61538461538461542</v>
      </c>
      <c r="F21">
        <v>327115351</v>
      </c>
      <c r="G21">
        <v>0</v>
      </c>
      <c r="H21">
        <v>0</v>
      </c>
      <c r="I21">
        <v>31</v>
      </c>
      <c r="J21">
        <v>8</v>
      </c>
      <c r="K21">
        <v>0</v>
      </c>
      <c r="L21">
        <v>7</v>
      </c>
      <c r="M21">
        <v>37</v>
      </c>
    </row>
    <row r="22" spans="1:13" x14ac:dyDescent="0.35">
      <c r="A22">
        <v>235</v>
      </c>
      <c r="B22" t="s">
        <v>214</v>
      </c>
      <c r="C22" t="s">
        <v>558</v>
      </c>
      <c r="D22">
        <v>13</v>
      </c>
      <c r="E22">
        <v>0.76923076923076927</v>
      </c>
      <c r="F22">
        <v>324501726</v>
      </c>
      <c r="G22">
        <v>0</v>
      </c>
      <c r="H22">
        <v>0</v>
      </c>
      <c r="I22">
        <v>31</v>
      </c>
      <c r="J22">
        <v>10</v>
      </c>
      <c r="K22">
        <v>0</v>
      </c>
      <c r="L22">
        <v>8</v>
      </c>
      <c r="M22">
        <v>27</v>
      </c>
    </row>
    <row r="23" spans="1:13" x14ac:dyDescent="0.35">
      <c r="A23">
        <v>9</v>
      </c>
      <c r="B23" t="s">
        <v>550</v>
      </c>
      <c r="C23" t="s">
        <v>551</v>
      </c>
      <c r="D23">
        <v>13</v>
      </c>
      <c r="E23">
        <v>0.61538461538461542</v>
      </c>
      <c r="F23">
        <v>1589293331</v>
      </c>
      <c r="G23">
        <v>0</v>
      </c>
      <c r="H23">
        <v>0</v>
      </c>
      <c r="I23">
        <v>29</v>
      </c>
      <c r="J23">
        <v>8</v>
      </c>
      <c r="K23">
        <v>0</v>
      </c>
      <c r="L23">
        <v>6</v>
      </c>
      <c r="M23">
        <v>29</v>
      </c>
    </row>
    <row r="24" spans="1:13" x14ac:dyDescent="0.35">
      <c r="A24">
        <v>124</v>
      </c>
      <c r="B24" t="s">
        <v>518</v>
      </c>
      <c r="C24" t="s">
        <v>519</v>
      </c>
      <c r="D24">
        <v>13</v>
      </c>
      <c r="E24">
        <v>0.76923076923076927</v>
      </c>
      <c r="F24">
        <v>936312516</v>
      </c>
      <c r="G24">
        <v>0</v>
      </c>
      <c r="H24">
        <v>0</v>
      </c>
      <c r="I24">
        <v>29</v>
      </c>
      <c r="J24">
        <v>10</v>
      </c>
      <c r="K24">
        <v>0</v>
      </c>
      <c r="L24">
        <v>7</v>
      </c>
      <c r="M24">
        <v>23</v>
      </c>
    </row>
    <row r="25" spans="1:13" x14ac:dyDescent="0.35">
      <c r="A25">
        <v>56</v>
      </c>
      <c r="B25" t="s">
        <v>204</v>
      </c>
      <c r="C25" t="s">
        <v>205</v>
      </c>
      <c r="D25">
        <v>13</v>
      </c>
      <c r="E25">
        <v>0.76923076923076927</v>
      </c>
      <c r="F25">
        <v>535567750</v>
      </c>
      <c r="G25">
        <v>0</v>
      </c>
      <c r="H25">
        <v>0</v>
      </c>
      <c r="I25">
        <v>29</v>
      </c>
      <c r="J25">
        <v>10</v>
      </c>
      <c r="K25">
        <v>0</v>
      </c>
      <c r="L25">
        <v>7</v>
      </c>
      <c r="M25">
        <v>23</v>
      </c>
    </row>
    <row r="26" spans="1:13" x14ac:dyDescent="0.35">
      <c r="A26">
        <v>252</v>
      </c>
      <c r="B26" t="s">
        <v>167</v>
      </c>
      <c r="C26" t="s">
        <v>102</v>
      </c>
      <c r="D26">
        <v>13</v>
      </c>
      <c r="E26">
        <v>0.76923076923076927</v>
      </c>
      <c r="F26">
        <v>229824907</v>
      </c>
      <c r="G26">
        <v>0</v>
      </c>
      <c r="H26">
        <v>-1</v>
      </c>
      <c r="I26">
        <v>29</v>
      </c>
      <c r="J26">
        <v>10</v>
      </c>
      <c r="K26">
        <v>0</v>
      </c>
      <c r="L26">
        <v>7</v>
      </c>
      <c r="M26">
        <v>23</v>
      </c>
    </row>
    <row r="27" spans="1:13" x14ac:dyDescent="0.35">
      <c r="A27">
        <v>298</v>
      </c>
      <c r="B27" t="s">
        <v>96</v>
      </c>
      <c r="C27" t="s">
        <v>1224</v>
      </c>
      <c r="D27">
        <v>13</v>
      </c>
      <c r="E27">
        <v>0.84615384615384615</v>
      </c>
      <c r="F27">
        <v>33208446</v>
      </c>
      <c r="G27">
        <v>0</v>
      </c>
      <c r="H27">
        <v>0</v>
      </c>
      <c r="I27">
        <v>29</v>
      </c>
      <c r="J27">
        <v>11</v>
      </c>
      <c r="K27">
        <v>0</v>
      </c>
      <c r="L27">
        <v>8</v>
      </c>
      <c r="M27">
        <v>27</v>
      </c>
    </row>
    <row r="28" spans="1:13" x14ac:dyDescent="0.35">
      <c r="A28">
        <v>48</v>
      </c>
      <c r="B28" t="s">
        <v>180</v>
      </c>
      <c r="C28" t="s">
        <v>406</v>
      </c>
      <c r="D28">
        <v>13</v>
      </c>
      <c r="E28">
        <v>0.69230769230769229</v>
      </c>
      <c r="F28">
        <v>1744675926</v>
      </c>
      <c r="G28">
        <v>0</v>
      </c>
      <c r="H28">
        <v>0</v>
      </c>
      <c r="I28">
        <v>27</v>
      </c>
      <c r="J28">
        <v>9</v>
      </c>
      <c r="K28">
        <v>0</v>
      </c>
      <c r="L28">
        <v>7</v>
      </c>
      <c r="M28">
        <v>23</v>
      </c>
    </row>
    <row r="29" spans="1:13" x14ac:dyDescent="0.35">
      <c r="A29">
        <v>97</v>
      </c>
      <c r="B29" t="s">
        <v>149</v>
      </c>
      <c r="C29" t="s">
        <v>97</v>
      </c>
      <c r="D29">
        <v>13</v>
      </c>
      <c r="E29">
        <v>0.69230769230769229</v>
      </c>
      <c r="F29">
        <v>1589621150</v>
      </c>
      <c r="G29">
        <v>0</v>
      </c>
      <c r="H29">
        <v>0</v>
      </c>
      <c r="I29">
        <v>27</v>
      </c>
      <c r="J29">
        <v>9</v>
      </c>
      <c r="K29">
        <v>0</v>
      </c>
      <c r="L29">
        <v>5</v>
      </c>
      <c r="M29">
        <v>17</v>
      </c>
    </row>
    <row r="30" spans="1:13" x14ac:dyDescent="0.35">
      <c r="A30">
        <v>297</v>
      </c>
      <c r="B30" t="s">
        <v>322</v>
      </c>
      <c r="C30" t="s">
        <v>1223</v>
      </c>
      <c r="D30">
        <v>13</v>
      </c>
      <c r="E30">
        <v>0.61538461538461542</v>
      </c>
      <c r="F30">
        <v>1571752663</v>
      </c>
      <c r="G30">
        <v>0</v>
      </c>
      <c r="H30">
        <v>-1</v>
      </c>
      <c r="I30">
        <v>27</v>
      </c>
      <c r="J30">
        <v>8</v>
      </c>
      <c r="K30">
        <v>0</v>
      </c>
      <c r="L30">
        <v>6</v>
      </c>
      <c r="M30">
        <v>23</v>
      </c>
    </row>
    <row r="31" spans="1:13" x14ac:dyDescent="0.35">
      <c r="A31">
        <v>100</v>
      </c>
      <c r="B31" t="s">
        <v>380</v>
      </c>
      <c r="C31" t="s">
        <v>381</v>
      </c>
      <c r="D31">
        <v>13</v>
      </c>
      <c r="E31">
        <v>0.69230769230769229</v>
      </c>
      <c r="F31">
        <v>1144503624</v>
      </c>
      <c r="G31">
        <v>0</v>
      </c>
      <c r="H31">
        <v>0</v>
      </c>
      <c r="I31">
        <v>27</v>
      </c>
      <c r="J31">
        <v>9</v>
      </c>
      <c r="K31">
        <v>0</v>
      </c>
      <c r="L31">
        <v>7</v>
      </c>
      <c r="M31">
        <v>23</v>
      </c>
    </row>
    <row r="32" spans="1:13" x14ac:dyDescent="0.35">
      <c r="A32">
        <v>17</v>
      </c>
      <c r="B32" t="s">
        <v>458</v>
      </c>
      <c r="C32" t="s">
        <v>196</v>
      </c>
      <c r="D32">
        <v>13</v>
      </c>
      <c r="E32">
        <v>0.76923076923076927</v>
      </c>
      <c r="F32">
        <v>1103182952</v>
      </c>
      <c r="G32">
        <v>0</v>
      </c>
      <c r="H32">
        <v>-1</v>
      </c>
      <c r="I32">
        <v>27</v>
      </c>
      <c r="J32">
        <v>10</v>
      </c>
      <c r="K32">
        <v>0</v>
      </c>
      <c r="L32">
        <v>7</v>
      </c>
      <c r="M32">
        <v>25</v>
      </c>
    </row>
    <row r="33" spans="1:13" x14ac:dyDescent="0.35">
      <c r="A33">
        <v>316</v>
      </c>
      <c r="B33" t="s">
        <v>1249</v>
      </c>
      <c r="C33" t="s">
        <v>1250</v>
      </c>
      <c r="D33">
        <v>13</v>
      </c>
      <c r="E33">
        <v>0.84615384615384615</v>
      </c>
      <c r="F33">
        <v>877851698</v>
      </c>
      <c r="G33">
        <v>0</v>
      </c>
      <c r="H33">
        <v>0</v>
      </c>
      <c r="I33">
        <v>27</v>
      </c>
      <c r="J33">
        <v>11</v>
      </c>
      <c r="K33">
        <v>0</v>
      </c>
      <c r="L33">
        <v>7</v>
      </c>
      <c r="M33">
        <v>17</v>
      </c>
    </row>
    <row r="34" spans="1:13" x14ac:dyDescent="0.35">
      <c r="A34">
        <v>199</v>
      </c>
      <c r="B34" t="s">
        <v>561</v>
      </c>
      <c r="C34" t="s">
        <v>162</v>
      </c>
      <c r="D34">
        <v>13</v>
      </c>
      <c r="E34">
        <v>0.69230769230769229</v>
      </c>
      <c r="F34">
        <v>200767924</v>
      </c>
      <c r="G34">
        <v>0</v>
      </c>
      <c r="H34">
        <v>0</v>
      </c>
      <c r="I34">
        <v>27</v>
      </c>
      <c r="J34">
        <v>9</v>
      </c>
      <c r="K34">
        <v>0</v>
      </c>
      <c r="L34">
        <v>7</v>
      </c>
      <c r="M34">
        <v>23</v>
      </c>
    </row>
    <row r="35" spans="1:13" x14ac:dyDescent="0.35">
      <c r="A35">
        <v>148</v>
      </c>
      <c r="B35" t="s">
        <v>455</v>
      </c>
      <c r="C35" t="s">
        <v>114</v>
      </c>
      <c r="D35">
        <v>13</v>
      </c>
      <c r="E35">
        <v>0.69230769230769229</v>
      </c>
      <c r="F35">
        <v>135717289</v>
      </c>
      <c r="G35">
        <v>0</v>
      </c>
      <c r="H35">
        <v>-1</v>
      </c>
      <c r="I35">
        <v>27</v>
      </c>
      <c r="J35">
        <v>9</v>
      </c>
      <c r="K35">
        <v>0</v>
      </c>
      <c r="L35">
        <v>7</v>
      </c>
      <c r="M35">
        <v>29</v>
      </c>
    </row>
    <row r="36" spans="1:13" x14ac:dyDescent="0.35">
      <c r="A36">
        <v>227</v>
      </c>
      <c r="B36" t="s">
        <v>92</v>
      </c>
      <c r="C36" t="s">
        <v>545</v>
      </c>
      <c r="D36">
        <v>13</v>
      </c>
      <c r="E36">
        <v>0.69230769230769229</v>
      </c>
      <c r="F36">
        <v>2091440405</v>
      </c>
      <c r="G36">
        <v>0</v>
      </c>
      <c r="H36">
        <v>0</v>
      </c>
      <c r="I36">
        <v>25</v>
      </c>
      <c r="J36">
        <v>9</v>
      </c>
      <c r="K36">
        <v>0</v>
      </c>
      <c r="L36">
        <v>6</v>
      </c>
      <c r="M36">
        <v>23</v>
      </c>
    </row>
    <row r="37" spans="1:13" x14ac:dyDescent="0.35">
      <c r="A37">
        <v>18</v>
      </c>
      <c r="B37" t="s">
        <v>171</v>
      </c>
      <c r="C37" t="s">
        <v>166</v>
      </c>
      <c r="D37">
        <v>13</v>
      </c>
      <c r="E37">
        <v>0.61538461538461542</v>
      </c>
      <c r="F37">
        <v>1816050633</v>
      </c>
      <c r="G37">
        <v>0</v>
      </c>
      <c r="H37">
        <v>-1</v>
      </c>
      <c r="I37">
        <v>25</v>
      </c>
      <c r="J37">
        <v>8</v>
      </c>
      <c r="K37">
        <v>0</v>
      </c>
      <c r="L37">
        <v>6</v>
      </c>
      <c r="M37">
        <v>25</v>
      </c>
    </row>
    <row r="38" spans="1:13" x14ac:dyDescent="0.35">
      <c r="A38">
        <v>167</v>
      </c>
      <c r="B38" t="s">
        <v>332</v>
      </c>
      <c r="C38" t="s">
        <v>333</v>
      </c>
      <c r="D38">
        <v>13</v>
      </c>
      <c r="E38">
        <v>0.69230769230769229</v>
      </c>
      <c r="F38">
        <v>1017743118</v>
      </c>
      <c r="G38">
        <v>0</v>
      </c>
      <c r="H38">
        <v>-1</v>
      </c>
      <c r="I38">
        <v>25</v>
      </c>
      <c r="J38">
        <v>9</v>
      </c>
      <c r="K38">
        <v>0</v>
      </c>
      <c r="L38">
        <v>7</v>
      </c>
      <c r="M38">
        <v>29</v>
      </c>
    </row>
    <row r="39" spans="1:13" x14ac:dyDescent="0.35">
      <c r="A39">
        <v>34</v>
      </c>
      <c r="B39" t="s">
        <v>541</v>
      </c>
      <c r="C39" t="s">
        <v>158</v>
      </c>
      <c r="D39">
        <v>13</v>
      </c>
      <c r="E39">
        <v>0.76923076923076927</v>
      </c>
      <c r="F39">
        <v>656934791</v>
      </c>
      <c r="G39">
        <v>0</v>
      </c>
      <c r="H39">
        <v>-1</v>
      </c>
      <c r="I39">
        <v>25</v>
      </c>
      <c r="J39">
        <v>10</v>
      </c>
      <c r="K39">
        <v>0</v>
      </c>
      <c r="L39">
        <v>7</v>
      </c>
      <c r="M39">
        <v>23</v>
      </c>
    </row>
    <row r="40" spans="1:13" x14ac:dyDescent="0.35">
      <c r="A40">
        <v>132</v>
      </c>
      <c r="B40" t="s">
        <v>145</v>
      </c>
      <c r="C40" t="s">
        <v>146</v>
      </c>
      <c r="D40">
        <v>13</v>
      </c>
      <c r="E40">
        <v>0.61538461538461542</v>
      </c>
      <c r="F40">
        <v>281845914</v>
      </c>
      <c r="G40">
        <v>0</v>
      </c>
      <c r="H40">
        <v>0</v>
      </c>
      <c r="I40">
        <v>25</v>
      </c>
      <c r="J40">
        <v>8</v>
      </c>
      <c r="K40">
        <v>0</v>
      </c>
      <c r="L40">
        <v>7</v>
      </c>
      <c r="M40">
        <v>29</v>
      </c>
    </row>
    <row r="41" spans="1:13" x14ac:dyDescent="0.35">
      <c r="A41">
        <v>258</v>
      </c>
      <c r="B41" t="s">
        <v>226</v>
      </c>
      <c r="C41" t="s">
        <v>239</v>
      </c>
      <c r="D41">
        <v>13</v>
      </c>
      <c r="E41">
        <v>0.69230769230769229</v>
      </c>
      <c r="F41">
        <v>2083432829</v>
      </c>
      <c r="G41">
        <v>0</v>
      </c>
      <c r="H41">
        <v>0</v>
      </c>
      <c r="I41">
        <v>23</v>
      </c>
      <c r="J41">
        <v>9</v>
      </c>
      <c r="K41">
        <v>0</v>
      </c>
      <c r="L41">
        <v>7</v>
      </c>
      <c r="M41">
        <v>23</v>
      </c>
    </row>
    <row r="42" spans="1:13" x14ac:dyDescent="0.35">
      <c r="A42">
        <v>7</v>
      </c>
      <c r="B42" t="s">
        <v>213</v>
      </c>
      <c r="C42" t="s">
        <v>177</v>
      </c>
      <c r="D42">
        <v>13</v>
      </c>
      <c r="E42">
        <v>0.69230769230769229</v>
      </c>
      <c r="F42">
        <v>1795272680</v>
      </c>
      <c r="G42">
        <v>0</v>
      </c>
      <c r="H42">
        <v>0</v>
      </c>
      <c r="I42">
        <v>23</v>
      </c>
      <c r="J42">
        <v>9</v>
      </c>
      <c r="K42">
        <v>0</v>
      </c>
      <c r="L42">
        <v>6</v>
      </c>
      <c r="M42">
        <v>21</v>
      </c>
    </row>
    <row r="43" spans="1:13" x14ac:dyDescent="0.35">
      <c r="A43">
        <v>106</v>
      </c>
      <c r="B43" t="s">
        <v>342</v>
      </c>
      <c r="C43" t="s">
        <v>343</v>
      </c>
      <c r="D43">
        <v>13</v>
      </c>
      <c r="E43">
        <v>0.69230769230769229</v>
      </c>
      <c r="F43">
        <v>670334859</v>
      </c>
      <c r="G43">
        <v>0</v>
      </c>
      <c r="H43">
        <v>0</v>
      </c>
      <c r="I43">
        <v>23</v>
      </c>
      <c r="J43">
        <v>9</v>
      </c>
      <c r="K43">
        <v>0</v>
      </c>
      <c r="L43">
        <v>7</v>
      </c>
      <c r="M43">
        <v>23</v>
      </c>
    </row>
    <row r="44" spans="1:13" x14ac:dyDescent="0.35">
      <c r="A44">
        <v>120</v>
      </c>
      <c r="B44" t="s">
        <v>332</v>
      </c>
      <c r="C44" t="s">
        <v>601</v>
      </c>
      <c r="D44">
        <v>13</v>
      </c>
      <c r="E44">
        <v>0.69230769230769229</v>
      </c>
      <c r="F44">
        <v>223210464</v>
      </c>
      <c r="G44">
        <v>0</v>
      </c>
      <c r="H44">
        <v>0</v>
      </c>
      <c r="I44">
        <v>23</v>
      </c>
      <c r="J44">
        <v>9</v>
      </c>
      <c r="K44">
        <v>0</v>
      </c>
      <c r="L44">
        <v>7</v>
      </c>
      <c r="M44">
        <v>27</v>
      </c>
    </row>
    <row r="45" spans="1:13" x14ac:dyDescent="0.35">
      <c r="A45">
        <v>63</v>
      </c>
      <c r="B45" t="s">
        <v>430</v>
      </c>
      <c r="C45" t="s">
        <v>373</v>
      </c>
      <c r="D45">
        <v>13</v>
      </c>
      <c r="E45">
        <v>0.69230769230769229</v>
      </c>
      <c r="F45">
        <v>2002874407</v>
      </c>
      <c r="G45">
        <v>0</v>
      </c>
      <c r="H45">
        <v>0</v>
      </c>
      <c r="I45">
        <v>21</v>
      </c>
      <c r="J45">
        <v>9</v>
      </c>
      <c r="K45">
        <v>0</v>
      </c>
      <c r="L45">
        <v>7</v>
      </c>
      <c r="M45">
        <v>23</v>
      </c>
    </row>
    <row r="46" spans="1:13" x14ac:dyDescent="0.35">
      <c r="A46">
        <v>153</v>
      </c>
      <c r="B46" t="s">
        <v>362</v>
      </c>
      <c r="C46" t="s">
        <v>363</v>
      </c>
      <c r="D46">
        <v>13</v>
      </c>
      <c r="E46">
        <v>0.69230769230769229</v>
      </c>
      <c r="F46">
        <v>1853551619</v>
      </c>
      <c r="G46">
        <v>0</v>
      </c>
      <c r="H46">
        <v>0</v>
      </c>
      <c r="I46">
        <v>21</v>
      </c>
      <c r="J46">
        <v>9</v>
      </c>
      <c r="K46">
        <v>0</v>
      </c>
      <c r="L46">
        <v>6</v>
      </c>
      <c r="M46">
        <v>19</v>
      </c>
    </row>
    <row r="47" spans="1:13" x14ac:dyDescent="0.35">
      <c r="A47">
        <v>150</v>
      </c>
      <c r="B47" t="s">
        <v>589</v>
      </c>
      <c r="C47" t="s">
        <v>177</v>
      </c>
      <c r="D47">
        <v>13</v>
      </c>
      <c r="E47">
        <v>0.69230769230769229</v>
      </c>
      <c r="F47">
        <v>1812837522</v>
      </c>
      <c r="G47">
        <v>0</v>
      </c>
      <c r="H47">
        <v>0</v>
      </c>
      <c r="I47">
        <v>21</v>
      </c>
      <c r="J47">
        <v>9</v>
      </c>
      <c r="K47">
        <v>0</v>
      </c>
      <c r="L47">
        <v>7</v>
      </c>
      <c r="M47">
        <v>23</v>
      </c>
    </row>
    <row r="48" spans="1:13" x14ac:dyDescent="0.35">
      <c r="A48">
        <v>52</v>
      </c>
      <c r="B48" t="s">
        <v>658</v>
      </c>
      <c r="C48" t="s">
        <v>262</v>
      </c>
      <c r="D48">
        <v>13</v>
      </c>
      <c r="E48">
        <v>0.69230769230769229</v>
      </c>
      <c r="F48">
        <v>1618330407</v>
      </c>
      <c r="G48">
        <v>0</v>
      </c>
      <c r="H48">
        <v>0</v>
      </c>
      <c r="I48">
        <v>21</v>
      </c>
      <c r="J48">
        <v>9</v>
      </c>
      <c r="K48">
        <v>0</v>
      </c>
      <c r="L48">
        <v>6</v>
      </c>
      <c r="M48">
        <v>13</v>
      </c>
    </row>
    <row r="49" spans="1:13" x14ac:dyDescent="0.35">
      <c r="A49">
        <v>59</v>
      </c>
      <c r="B49" t="s">
        <v>142</v>
      </c>
      <c r="C49" t="s">
        <v>193</v>
      </c>
      <c r="D49">
        <v>13</v>
      </c>
      <c r="E49">
        <v>0.53846153846153844</v>
      </c>
      <c r="F49">
        <v>1616409259</v>
      </c>
      <c r="G49">
        <v>0</v>
      </c>
      <c r="H49">
        <v>0</v>
      </c>
      <c r="I49">
        <v>21</v>
      </c>
      <c r="J49">
        <v>7</v>
      </c>
      <c r="K49">
        <v>0</v>
      </c>
      <c r="L49">
        <v>5</v>
      </c>
      <c r="M49">
        <v>17</v>
      </c>
    </row>
    <row r="50" spans="1:13" x14ac:dyDescent="0.35">
      <c r="A50">
        <v>99</v>
      </c>
      <c r="B50" t="s">
        <v>473</v>
      </c>
      <c r="C50" t="s">
        <v>474</v>
      </c>
      <c r="D50">
        <v>13</v>
      </c>
      <c r="E50">
        <v>0.61538461538461542</v>
      </c>
      <c r="F50">
        <v>1591002926</v>
      </c>
      <c r="G50">
        <v>0</v>
      </c>
      <c r="H50">
        <v>-1</v>
      </c>
      <c r="I50">
        <v>21</v>
      </c>
      <c r="J50">
        <v>8</v>
      </c>
      <c r="K50">
        <v>0</v>
      </c>
      <c r="L50">
        <v>7</v>
      </c>
      <c r="M50">
        <v>23</v>
      </c>
    </row>
    <row r="51" spans="1:13" x14ac:dyDescent="0.35">
      <c r="A51">
        <v>53</v>
      </c>
      <c r="B51" t="s">
        <v>269</v>
      </c>
      <c r="C51" t="s">
        <v>336</v>
      </c>
      <c r="D51">
        <v>13</v>
      </c>
      <c r="E51">
        <v>0.69230769230769229</v>
      </c>
      <c r="F51">
        <v>1575027629</v>
      </c>
      <c r="G51">
        <v>0</v>
      </c>
      <c r="H51">
        <v>-1</v>
      </c>
      <c r="I51">
        <v>21</v>
      </c>
      <c r="J51">
        <v>9</v>
      </c>
      <c r="K51">
        <v>0</v>
      </c>
      <c r="L51">
        <v>7</v>
      </c>
      <c r="M51">
        <v>25</v>
      </c>
    </row>
    <row r="52" spans="1:13" x14ac:dyDescent="0.35">
      <c r="A52">
        <v>219</v>
      </c>
      <c r="B52" t="s">
        <v>504</v>
      </c>
      <c r="C52" t="s">
        <v>505</v>
      </c>
      <c r="D52">
        <v>13</v>
      </c>
      <c r="E52">
        <v>0.69230769230769229</v>
      </c>
      <c r="F52">
        <v>1355814417</v>
      </c>
      <c r="G52">
        <v>0</v>
      </c>
      <c r="H52">
        <v>0</v>
      </c>
      <c r="I52">
        <v>21</v>
      </c>
      <c r="J52">
        <v>9</v>
      </c>
      <c r="K52">
        <v>0</v>
      </c>
      <c r="L52">
        <v>7</v>
      </c>
      <c r="M52">
        <v>23</v>
      </c>
    </row>
    <row r="53" spans="1:13" x14ac:dyDescent="0.35">
      <c r="A53">
        <v>299</v>
      </c>
      <c r="B53" t="s">
        <v>657</v>
      </c>
      <c r="C53" t="s">
        <v>158</v>
      </c>
      <c r="D53">
        <v>13</v>
      </c>
      <c r="E53">
        <v>0.69230769230769229</v>
      </c>
      <c r="F53">
        <v>902400360</v>
      </c>
      <c r="G53">
        <v>0</v>
      </c>
      <c r="H53">
        <v>-1</v>
      </c>
      <c r="I53">
        <v>21</v>
      </c>
      <c r="J53">
        <v>9</v>
      </c>
      <c r="K53">
        <v>0</v>
      </c>
      <c r="L53">
        <v>7</v>
      </c>
      <c r="M53">
        <v>21</v>
      </c>
    </row>
    <row r="54" spans="1:13" x14ac:dyDescent="0.35">
      <c r="A54">
        <v>112</v>
      </c>
      <c r="B54" t="s">
        <v>346</v>
      </c>
      <c r="C54" t="s">
        <v>347</v>
      </c>
      <c r="D54">
        <v>13</v>
      </c>
      <c r="E54">
        <v>0.69230769230769229</v>
      </c>
      <c r="F54">
        <v>452207237</v>
      </c>
      <c r="G54">
        <v>0</v>
      </c>
      <c r="H54">
        <v>0</v>
      </c>
      <c r="I54">
        <v>21</v>
      </c>
      <c r="J54">
        <v>9</v>
      </c>
      <c r="K54">
        <v>0</v>
      </c>
      <c r="L54">
        <v>7</v>
      </c>
      <c r="M54">
        <v>23</v>
      </c>
    </row>
    <row r="55" spans="1:13" x14ac:dyDescent="0.35">
      <c r="A55">
        <v>61</v>
      </c>
      <c r="B55" t="s">
        <v>451</v>
      </c>
      <c r="C55" t="s">
        <v>452</v>
      </c>
      <c r="D55">
        <v>13</v>
      </c>
      <c r="E55">
        <v>0.53846153846153844</v>
      </c>
      <c r="F55">
        <v>425360595</v>
      </c>
      <c r="G55">
        <v>0</v>
      </c>
      <c r="H55">
        <v>0</v>
      </c>
      <c r="I55">
        <v>21</v>
      </c>
      <c r="J55">
        <v>7</v>
      </c>
      <c r="K55">
        <v>0</v>
      </c>
      <c r="L55">
        <v>6</v>
      </c>
      <c r="M55">
        <v>29</v>
      </c>
    </row>
    <row r="56" spans="1:13" x14ac:dyDescent="0.35">
      <c r="A56">
        <v>23</v>
      </c>
      <c r="B56" t="s">
        <v>382</v>
      </c>
      <c r="C56" t="s">
        <v>383</v>
      </c>
      <c r="D56">
        <v>13</v>
      </c>
      <c r="E56">
        <v>0.69230769230769229</v>
      </c>
      <c r="F56">
        <v>423308980</v>
      </c>
      <c r="G56">
        <v>0</v>
      </c>
      <c r="H56">
        <v>0</v>
      </c>
      <c r="I56">
        <v>21</v>
      </c>
      <c r="J56">
        <v>9</v>
      </c>
      <c r="K56">
        <v>0</v>
      </c>
      <c r="L56">
        <v>7</v>
      </c>
      <c r="M56">
        <v>23</v>
      </c>
    </row>
    <row r="57" spans="1:13" x14ac:dyDescent="0.35">
      <c r="A57">
        <v>183</v>
      </c>
      <c r="B57" t="s">
        <v>122</v>
      </c>
      <c r="C57" t="s">
        <v>123</v>
      </c>
      <c r="D57">
        <v>13</v>
      </c>
      <c r="E57">
        <v>0.69230769230769229</v>
      </c>
      <c r="F57">
        <v>375127587</v>
      </c>
      <c r="G57">
        <v>0</v>
      </c>
      <c r="H57">
        <v>-1</v>
      </c>
      <c r="I57">
        <v>21</v>
      </c>
      <c r="J57">
        <v>9</v>
      </c>
      <c r="K57">
        <v>0</v>
      </c>
      <c r="L57">
        <v>7</v>
      </c>
      <c r="M57">
        <v>23</v>
      </c>
    </row>
    <row r="58" spans="1:13" x14ac:dyDescent="0.35">
      <c r="A58">
        <v>98</v>
      </c>
      <c r="B58" t="s">
        <v>276</v>
      </c>
      <c r="C58" t="s">
        <v>277</v>
      </c>
      <c r="D58">
        <v>13</v>
      </c>
      <c r="E58">
        <v>0.69230769230769229</v>
      </c>
      <c r="F58">
        <v>160893783</v>
      </c>
      <c r="G58">
        <v>0</v>
      </c>
      <c r="H58">
        <v>0</v>
      </c>
      <c r="I58">
        <v>21</v>
      </c>
      <c r="J58">
        <v>9</v>
      </c>
      <c r="K58">
        <v>0</v>
      </c>
      <c r="L58">
        <v>7</v>
      </c>
      <c r="M58">
        <v>23</v>
      </c>
    </row>
    <row r="59" spans="1:13" x14ac:dyDescent="0.35">
      <c r="A59">
        <v>37</v>
      </c>
      <c r="B59" t="s">
        <v>485</v>
      </c>
      <c r="C59" t="s">
        <v>595</v>
      </c>
      <c r="D59">
        <v>13</v>
      </c>
      <c r="E59">
        <v>0.53846153846153844</v>
      </c>
      <c r="F59">
        <v>2127701773</v>
      </c>
      <c r="G59">
        <v>0</v>
      </c>
      <c r="H59">
        <v>-1</v>
      </c>
      <c r="I59">
        <v>19</v>
      </c>
      <c r="J59">
        <v>7</v>
      </c>
      <c r="K59">
        <v>0</v>
      </c>
      <c r="L59">
        <v>6</v>
      </c>
      <c r="M59">
        <v>25</v>
      </c>
    </row>
    <row r="60" spans="1:13" x14ac:dyDescent="0.35">
      <c r="A60">
        <v>83</v>
      </c>
      <c r="B60" t="s">
        <v>419</v>
      </c>
      <c r="C60" t="s">
        <v>158</v>
      </c>
      <c r="D60">
        <v>13</v>
      </c>
      <c r="E60">
        <v>0.61538461538461542</v>
      </c>
      <c r="F60">
        <v>1770797262</v>
      </c>
      <c r="G60">
        <v>0</v>
      </c>
      <c r="H60">
        <v>0</v>
      </c>
      <c r="I60">
        <v>19</v>
      </c>
      <c r="J60">
        <v>8</v>
      </c>
      <c r="K60">
        <v>0</v>
      </c>
      <c r="L60">
        <v>7</v>
      </c>
      <c r="M60">
        <v>27</v>
      </c>
    </row>
    <row r="61" spans="1:13" x14ac:dyDescent="0.35">
      <c r="A61">
        <v>175</v>
      </c>
      <c r="B61" t="s">
        <v>577</v>
      </c>
      <c r="C61" t="s">
        <v>205</v>
      </c>
      <c r="D61">
        <v>13</v>
      </c>
      <c r="E61">
        <v>0.61538461538461542</v>
      </c>
      <c r="F61">
        <v>1727762474</v>
      </c>
      <c r="G61">
        <v>0</v>
      </c>
      <c r="H61">
        <v>0</v>
      </c>
      <c r="I61">
        <v>19</v>
      </c>
      <c r="J61">
        <v>8</v>
      </c>
      <c r="K61">
        <v>0</v>
      </c>
      <c r="L61">
        <v>7</v>
      </c>
      <c r="M61">
        <v>23</v>
      </c>
    </row>
    <row r="62" spans="1:13" x14ac:dyDescent="0.35">
      <c r="A62">
        <v>256</v>
      </c>
      <c r="B62" t="s">
        <v>416</v>
      </c>
      <c r="C62" t="s">
        <v>114</v>
      </c>
      <c r="D62">
        <v>13</v>
      </c>
      <c r="E62">
        <v>0.53846153846153844</v>
      </c>
      <c r="F62">
        <v>1584903924</v>
      </c>
      <c r="G62">
        <v>0</v>
      </c>
      <c r="H62">
        <v>0</v>
      </c>
      <c r="I62">
        <v>19</v>
      </c>
      <c r="J62">
        <v>7</v>
      </c>
      <c r="K62">
        <v>0</v>
      </c>
      <c r="L62">
        <v>5</v>
      </c>
      <c r="M62">
        <v>15</v>
      </c>
    </row>
    <row r="63" spans="1:13" x14ac:dyDescent="0.35">
      <c r="A63">
        <v>194</v>
      </c>
      <c r="B63" t="s">
        <v>226</v>
      </c>
      <c r="C63" t="s">
        <v>227</v>
      </c>
      <c r="D63">
        <v>13</v>
      </c>
      <c r="E63">
        <v>0.61538461538461542</v>
      </c>
      <c r="F63">
        <v>1399342274</v>
      </c>
      <c r="G63">
        <v>0</v>
      </c>
      <c r="H63">
        <v>0</v>
      </c>
      <c r="I63">
        <v>19</v>
      </c>
      <c r="J63">
        <v>8</v>
      </c>
      <c r="K63">
        <v>0</v>
      </c>
      <c r="L63">
        <v>7</v>
      </c>
      <c r="M63">
        <v>23</v>
      </c>
    </row>
    <row r="64" spans="1:13" x14ac:dyDescent="0.35">
      <c r="A64">
        <v>84</v>
      </c>
      <c r="B64" t="s">
        <v>390</v>
      </c>
      <c r="C64" t="s">
        <v>391</v>
      </c>
      <c r="D64">
        <v>13</v>
      </c>
      <c r="E64">
        <v>0.53846153846153844</v>
      </c>
      <c r="F64">
        <v>817896917</v>
      </c>
      <c r="G64">
        <v>0</v>
      </c>
      <c r="H64">
        <v>-1</v>
      </c>
      <c r="I64">
        <v>19</v>
      </c>
      <c r="J64">
        <v>7</v>
      </c>
      <c r="K64">
        <v>0</v>
      </c>
      <c r="L64">
        <v>6</v>
      </c>
      <c r="M64">
        <v>27</v>
      </c>
    </row>
    <row r="65" spans="1:13" x14ac:dyDescent="0.35">
      <c r="A65">
        <v>197</v>
      </c>
      <c r="B65" t="s">
        <v>161</v>
      </c>
      <c r="C65" t="s">
        <v>162</v>
      </c>
      <c r="D65">
        <v>13</v>
      </c>
      <c r="E65">
        <v>0.61538461538461542</v>
      </c>
      <c r="F65">
        <v>654214131</v>
      </c>
      <c r="G65">
        <v>0</v>
      </c>
      <c r="H65">
        <v>0</v>
      </c>
      <c r="I65">
        <v>19</v>
      </c>
      <c r="J65">
        <v>8</v>
      </c>
      <c r="K65">
        <v>0</v>
      </c>
      <c r="L65">
        <v>6</v>
      </c>
      <c r="M65">
        <v>21</v>
      </c>
    </row>
    <row r="66" spans="1:13" x14ac:dyDescent="0.35">
      <c r="A66">
        <v>32</v>
      </c>
      <c r="B66" t="s">
        <v>173</v>
      </c>
      <c r="C66" t="s">
        <v>94</v>
      </c>
      <c r="D66">
        <v>13</v>
      </c>
      <c r="E66">
        <v>0.61538461538461542</v>
      </c>
      <c r="F66">
        <v>598709964</v>
      </c>
      <c r="G66">
        <v>0</v>
      </c>
      <c r="H66">
        <v>0</v>
      </c>
      <c r="I66">
        <v>19</v>
      </c>
      <c r="J66">
        <v>8</v>
      </c>
      <c r="K66">
        <v>0</v>
      </c>
      <c r="L66">
        <v>7</v>
      </c>
      <c r="M66">
        <v>23</v>
      </c>
    </row>
    <row r="67" spans="1:13" x14ac:dyDescent="0.35">
      <c r="A67">
        <v>147</v>
      </c>
      <c r="B67" t="s">
        <v>465</v>
      </c>
      <c r="C67" t="s">
        <v>653</v>
      </c>
      <c r="D67">
        <v>13</v>
      </c>
      <c r="E67">
        <v>0.69230769230769229</v>
      </c>
      <c r="F67">
        <v>412075640</v>
      </c>
      <c r="G67">
        <v>0</v>
      </c>
      <c r="H67">
        <v>0</v>
      </c>
      <c r="I67">
        <v>19</v>
      </c>
      <c r="J67">
        <v>9</v>
      </c>
      <c r="K67">
        <v>0</v>
      </c>
      <c r="L67">
        <v>6</v>
      </c>
      <c r="M67">
        <v>13</v>
      </c>
    </row>
    <row r="68" spans="1:13" x14ac:dyDescent="0.35">
      <c r="A68">
        <v>173</v>
      </c>
      <c r="B68" t="s">
        <v>105</v>
      </c>
      <c r="C68" t="s">
        <v>106</v>
      </c>
      <c r="D68">
        <v>13</v>
      </c>
      <c r="E68">
        <v>0.69230769230769229</v>
      </c>
      <c r="F68">
        <v>401055599</v>
      </c>
      <c r="G68">
        <v>0</v>
      </c>
      <c r="H68">
        <v>0</v>
      </c>
      <c r="I68">
        <v>19</v>
      </c>
      <c r="J68">
        <v>9</v>
      </c>
      <c r="K68">
        <v>0</v>
      </c>
      <c r="L68">
        <v>7</v>
      </c>
      <c r="M68">
        <v>23</v>
      </c>
    </row>
    <row r="69" spans="1:13" x14ac:dyDescent="0.35">
      <c r="A69">
        <v>93</v>
      </c>
      <c r="B69" t="s">
        <v>214</v>
      </c>
      <c r="C69" t="s">
        <v>654</v>
      </c>
      <c r="D69">
        <v>13</v>
      </c>
      <c r="E69">
        <v>0.69230769230769229</v>
      </c>
      <c r="F69">
        <v>303441126</v>
      </c>
      <c r="G69">
        <v>0</v>
      </c>
      <c r="H69">
        <v>0</v>
      </c>
      <c r="I69">
        <v>19</v>
      </c>
      <c r="J69">
        <v>9</v>
      </c>
      <c r="K69">
        <v>0</v>
      </c>
      <c r="L69">
        <v>6</v>
      </c>
      <c r="M69">
        <v>13</v>
      </c>
    </row>
    <row r="70" spans="1:13" x14ac:dyDescent="0.35">
      <c r="A70">
        <v>46</v>
      </c>
      <c r="B70" t="s">
        <v>598</v>
      </c>
      <c r="C70" t="s">
        <v>420</v>
      </c>
      <c r="D70">
        <v>13</v>
      </c>
      <c r="E70">
        <v>0.53846153846153844</v>
      </c>
      <c r="F70">
        <v>300691243</v>
      </c>
      <c r="G70">
        <v>0</v>
      </c>
      <c r="H70">
        <v>0</v>
      </c>
      <c r="I70">
        <v>19</v>
      </c>
      <c r="J70">
        <v>7</v>
      </c>
      <c r="K70">
        <v>0</v>
      </c>
      <c r="L70">
        <v>7</v>
      </c>
      <c r="M70">
        <v>29</v>
      </c>
    </row>
    <row r="71" spans="1:13" x14ac:dyDescent="0.35">
      <c r="A71">
        <v>119</v>
      </c>
      <c r="B71" t="s">
        <v>180</v>
      </c>
      <c r="C71" t="s">
        <v>157</v>
      </c>
      <c r="D71">
        <v>13</v>
      </c>
      <c r="E71">
        <v>0.61538461538461542</v>
      </c>
      <c r="F71">
        <v>288013634</v>
      </c>
      <c r="G71">
        <v>0</v>
      </c>
      <c r="H71">
        <v>0</v>
      </c>
      <c r="I71">
        <v>19</v>
      </c>
      <c r="J71">
        <v>8</v>
      </c>
      <c r="K71">
        <v>0</v>
      </c>
      <c r="L71">
        <v>7</v>
      </c>
      <c r="M71">
        <v>23</v>
      </c>
    </row>
    <row r="72" spans="1:13" x14ac:dyDescent="0.35">
      <c r="A72">
        <v>292</v>
      </c>
      <c r="B72" t="s">
        <v>1226</v>
      </c>
      <c r="C72" t="s">
        <v>538</v>
      </c>
      <c r="D72">
        <v>13</v>
      </c>
      <c r="E72">
        <v>0.69230769230769229</v>
      </c>
      <c r="F72">
        <v>1521898882</v>
      </c>
      <c r="G72">
        <v>0</v>
      </c>
      <c r="H72">
        <v>0</v>
      </c>
      <c r="I72">
        <v>17</v>
      </c>
      <c r="J72">
        <v>9</v>
      </c>
      <c r="K72">
        <v>0</v>
      </c>
      <c r="L72">
        <v>7</v>
      </c>
      <c r="M72">
        <v>13</v>
      </c>
    </row>
    <row r="73" spans="1:13" x14ac:dyDescent="0.35">
      <c r="A73">
        <v>283</v>
      </c>
      <c r="B73" t="s">
        <v>188</v>
      </c>
      <c r="C73" t="s">
        <v>189</v>
      </c>
      <c r="D73">
        <v>13</v>
      </c>
      <c r="E73">
        <v>0.53846153846153844</v>
      </c>
      <c r="F73">
        <v>1426311080</v>
      </c>
      <c r="G73">
        <v>0</v>
      </c>
      <c r="H73">
        <v>0</v>
      </c>
      <c r="I73">
        <v>17</v>
      </c>
      <c r="J73">
        <v>7</v>
      </c>
      <c r="K73">
        <v>0</v>
      </c>
      <c r="L73">
        <v>6</v>
      </c>
      <c r="M73">
        <v>23</v>
      </c>
    </row>
    <row r="74" spans="1:13" x14ac:dyDescent="0.35">
      <c r="A74">
        <v>24</v>
      </c>
      <c r="B74" t="s">
        <v>171</v>
      </c>
      <c r="C74" t="s">
        <v>172</v>
      </c>
      <c r="D74">
        <v>13</v>
      </c>
      <c r="E74">
        <v>0.69230769230769229</v>
      </c>
      <c r="F74">
        <v>1353752792</v>
      </c>
      <c r="G74">
        <v>0</v>
      </c>
      <c r="H74">
        <v>0</v>
      </c>
      <c r="I74">
        <v>17</v>
      </c>
      <c r="J74">
        <v>9</v>
      </c>
      <c r="K74">
        <v>0</v>
      </c>
      <c r="L74">
        <v>7</v>
      </c>
      <c r="M74">
        <v>19</v>
      </c>
    </row>
    <row r="75" spans="1:13" x14ac:dyDescent="0.35">
      <c r="A75">
        <v>192</v>
      </c>
      <c r="B75" t="s">
        <v>412</v>
      </c>
      <c r="C75" t="s">
        <v>413</v>
      </c>
      <c r="D75">
        <v>13</v>
      </c>
      <c r="E75">
        <v>0.69230769230769229</v>
      </c>
      <c r="F75">
        <v>1029750458</v>
      </c>
      <c r="G75">
        <v>0</v>
      </c>
      <c r="H75">
        <v>0</v>
      </c>
      <c r="I75">
        <v>17</v>
      </c>
      <c r="J75">
        <v>9</v>
      </c>
      <c r="K75">
        <v>0</v>
      </c>
      <c r="L75">
        <v>7</v>
      </c>
      <c r="M75">
        <v>17</v>
      </c>
    </row>
    <row r="76" spans="1:13" x14ac:dyDescent="0.35">
      <c r="A76">
        <v>211</v>
      </c>
      <c r="B76" t="s">
        <v>100</v>
      </c>
      <c r="C76" t="s">
        <v>510</v>
      </c>
      <c r="D76">
        <v>13</v>
      </c>
      <c r="E76">
        <v>0.69230769230769229</v>
      </c>
      <c r="F76">
        <v>887378536</v>
      </c>
      <c r="G76">
        <v>0</v>
      </c>
      <c r="H76">
        <v>0</v>
      </c>
      <c r="I76">
        <v>17</v>
      </c>
      <c r="J76">
        <v>9</v>
      </c>
      <c r="K76">
        <v>0</v>
      </c>
      <c r="L76">
        <v>5</v>
      </c>
      <c r="M76">
        <v>7</v>
      </c>
    </row>
    <row r="77" spans="1:13" x14ac:dyDescent="0.35">
      <c r="A77">
        <v>286</v>
      </c>
      <c r="B77" t="s">
        <v>1214</v>
      </c>
      <c r="C77" t="s">
        <v>1215</v>
      </c>
      <c r="D77">
        <v>13</v>
      </c>
      <c r="E77">
        <v>0.61538461538461542</v>
      </c>
      <c r="F77">
        <v>878940198</v>
      </c>
      <c r="G77">
        <v>0</v>
      </c>
      <c r="H77">
        <v>-1</v>
      </c>
      <c r="I77">
        <v>17</v>
      </c>
      <c r="J77">
        <v>8</v>
      </c>
      <c r="K77">
        <v>0</v>
      </c>
      <c r="L77">
        <v>6</v>
      </c>
      <c r="M77">
        <v>17</v>
      </c>
    </row>
    <row r="78" spans="1:13" x14ac:dyDescent="0.35">
      <c r="A78">
        <v>49</v>
      </c>
      <c r="B78" t="s">
        <v>214</v>
      </c>
      <c r="C78" t="s">
        <v>538</v>
      </c>
      <c r="D78">
        <v>13</v>
      </c>
      <c r="E78">
        <v>0.53846153846153844</v>
      </c>
      <c r="F78">
        <v>869553727</v>
      </c>
      <c r="G78">
        <v>0</v>
      </c>
      <c r="H78">
        <v>0</v>
      </c>
      <c r="I78">
        <v>17</v>
      </c>
      <c r="J78">
        <v>7</v>
      </c>
      <c r="K78">
        <v>0</v>
      </c>
      <c r="L78">
        <v>6</v>
      </c>
      <c r="M78">
        <v>19</v>
      </c>
    </row>
    <row r="79" spans="1:13" x14ac:dyDescent="0.35">
      <c r="A79">
        <v>156</v>
      </c>
      <c r="B79" t="s">
        <v>448</v>
      </c>
      <c r="C79" t="s">
        <v>305</v>
      </c>
      <c r="D79">
        <v>13</v>
      </c>
      <c r="E79">
        <v>0.61538461538461542</v>
      </c>
      <c r="F79">
        <v>560975064</v>
      </c>
      <c r="G79">
        <v>0</v>
      </c>
      <c r="H79">
        <v>0</v>
      </c>
      <c r="I79">
        <v>17</v>
      </c>
      <c r="J79">
        <v>8</v>
      </c>
      <c r="K79">
        <v>0</v>
      </c>
      <c r="L79">
        <v>7</v>
      </c>
      <c r="M79">
        <v>23</v>
      </c>
    </row>
    <row r="80" spans="1:13" x14ac:dyDescent="0.35">
      <c r="A80">
        <v>188</v>
      </c>
      <c r="B80" t="s">
        <v>140</v>
      </c>
      <c r="C80" t="s">
        <v>141</v>
      </c>
      <c r="D80">
        <v>13</v>
      </c>
      <c r="E80">
        <v>0.61538461538461542</v>
      </c>
      <c r="F80">
        <v>266044594</v>
      </c>
      <c r="G80">
        <v>0</v>
      </c>
      <c r="H80">
        <v>-1</v>
      </c>
      <c r="I80">
        <v>17</v>
      </c>
      <c r="J80">
        <v>8</v>
      </c>
      <c r="K80">
        <v>0</v>
      </c>
      <c r="L80">
        <v>7</v>
      </c>
      <c r="M80">
        <v>23</v>
      </c>
    </row>
    <row r="81" spans="1:13" x14ac:dyDescent="0.35">
      <c r="A81">
        <v>60</v>
      </c>
      <c r="B81" t="s">
        <v>180</v>
      </c>
      <c r="C81" t="s">
        <v>409</v>
      </c>
      <c r="D81">
        <v>13</v>
      </c>
      <c r="E81">
        <v>0.53846153846153844</v>
      </c>
      <c r="F81">
        <v>1910689125</v>
      </c>
      <c r="G81">
        <v>0</v>
      </c>
      <c r="H81">
        <v>0</v>
      </c>
      <c r="I81">
        <v>15</v>
      </c>
      <c r="J81">
        <v>7</v>
      </c>
      <c r="K81">
        <v>0</v>
      </c>
      <c r="L81">
        <v>5</v>
      </c>
      <c r="M81">
        <v>15</v>
      </c>
    </row>
    <row r="82" spans="1:13" x14ac:dyDescent="0.35">
      <c r="A82">
        <v>13</v>
      </c>
      <c r="B82" t="s">
        <v>326</v>
      </c>
      <c r="C82" t="s">
        <v>327</v>
      </c>
      <c r="D82">
        <v>13</v>
      </c>
      <c r="E82">
        <v>0.61538461538461542</v>
      </c>
      <c r="F82">
        <v>1726983905</v>
      </c>
      <c r="G82">
        <v>0</v>
      </c>
      <c r="H82">
        <v>-1</v>
      </c>
      <c r="I82">
        <v>15</v>
      </c>
      <c r="J82">
        <v>8</v>
      </c>
      <c r="K82">
        <v>0</v>
      </c>
      <c r="L82">
        <v>6</v>
      </c>
      <c r="M82">
        <v>19</v>
      </c>
    </row>
    <row r="83" spans="1:13" x14ac:dyDescent="0.35">
      <c r="A83">
        <v>58</v>
      </c>
      <c r="B83" t="s">
        <v>256</v>
      </c>
      <c r="C83" t="s">
        <v>212</v>
      </c>
      <c r="D83">
        <v>13</v>
      </c>
      <c r="E83">
        <v>0.61538461538461542</v>
      </c>
      <c r="F83">
        <v>1662453702</v>
      </c>
      <c r="G83">
        <v>0</v>
      </c>
      <c r="H83">
        <v>0</v>
      </c>
      <c r="I83">
        <v>15</v>
      </c>
      <c r="J83">
        <v>8</v>
      </c>
      <c r="K83">
        <v>0</v>
      </c>
      <c r="L83">
        <v>6</v>
      </c>
      <c r="M83">
        <v>17</v>
      </c>
    </row>
    <row r="84" spans="1:13" x14ac:dyDescent="0.35">
      <c r="A84">
        <v>28</v>
      </c>
      <c r="B84" t="s">
        <v>584</v>
      </c>
      <c r="C84" t="s">
        <v>242</v>
      </c>
      <c r="D84">
        <v>13</v>
      </c>
      <c r="E84">
        <v>0.69230769230769229</v>
      </c>
      <c r="F84">
        <v>908262500</v>
      </c>
      <c r="G84">
        <v>0</v>
      </c>
      <c r="H84">
        <v>0</v>
      </c>
      <c r="I84">
        <v>15</v>
      </c>
      <c r="J84">
        <v>9</v>
      </c>
      <c r="K84">
        <v>0</v>
      </c>
      <c r="L84">
        <v>6</v>
      </c>
      <c r="M84">
        <v>9</v>
      </c>
    </row>
    <row r="85" spans="1:13" x14ac:dyDescent="0.35">
      <c r="A85">
        <v>33</v>
      </c>
      <c r="B85" t="s">
        <v>269</v>
      </c>
      <c r="C85" t="s">
        <v>270</v>
      </c>
      <c r="D85">
        <v>13</v>
      </c>
      <c r="E85">
        <v>0.61538461538461542</v>
      </c>
      <c r="F85">
        <v>715221678</v>
      </c>
      <c r="G85">
        <v>0</v>
      </c>
      <c r="H85">
        <v>-1</v>
      </c>
      <c r="I85">
        <v>15</v>
      </c>
      <c r="J85">
        <v>8</v>
      </c>
      <c r="K85">
        <v>0</v>
      </c>
      <c r="L85">
        <v>6</v>
      </c>
      <c r="M85">
        <v>11</v>
      </c>
    </row>
    <row r="86" spans="1:13" x14ac:dyDescent="0.35">
      <c r="A86">
        <v>285</v>
      </c>
      <c r="B86" t="s">
        <v>1212</v>
      </c>
      <c r="C86" t="s">
        <v>1213</v>
      </c>
      <c r="D86">
        <v>13</v>
      </c>
      <c r="E86">
        <v>0.61538461538461542</v>
      </c>
      <c r="F86">
        <v>379603814</v>
      </c>
      <c r="G86">
        <v>0</v>
      </c>
      <c r="H86">
        <v>0</v>
      </c>
      <c r="I86">
        <v>15</v>
      </c>
      <c r="J86">
        <v>8</v>
      </c>
      <c r="K86">
        <v>0</v>
      </c>
      <c r="L86">
        <v>6</v>
      </c>
      <c r="M86">
        <v>11</v>
      </c>
    </row>
    <row r="87" spans="1:13" x14ac:dyDescent="0.35">
      <c r="A87">
        <v>180</v>
      </c>
      <c r="B87" t="s">
        <v>433</v>
      </c>
      <c r="C87" t="s">
        <v>434</v>
      </c>
      <c r="D87">
        <v>13</v>
      </c>
      <c r="E87">
        <v>0.53846153846153844</v>
      </c>
      <c r="F87">
        <v>371043885</v>
      </c>
      <c r="G87">
        <v>0</v>
      </c>
      <c r="H87">
        <v>0</v>
      </c>
      <c r="I87">
        <v>15</v>
      </c>
      <c r="J87">
        <v>7</v>
      </c>
      <c r="K87">
        <v>0</v>
      </c>
      <c r="L87">
        <v>7</v>
      </c>
      <c r="M87">
        <v>25</v>
      </c>
    </row>
    <row r="88" spans="1:13" x14ac:dyDescent="0.35">
      <c r="A88">
        <v>169</v>
      </c>
      <c r="B88" t="s">
        <v>196</v>
      </c>
      <c r="C88" t="s">
        <v>197</v>
      </c>
      <c r="D88">
        <v>9</v>
      </c>
      <c r="E88">
        <v>0.55555555555555558</v>
      </c>
      <c r="F88">
        <v>292809145</v>
      </c>
      <c r="G88">
        <v>0</v>
      </c>
      <c r="H88">
        <v>0</v>
      </c>
      <c r="I88">
        <v>15</v>
      </c>
      <c r="J88">
        <v>5</v>
      </c>
      <c r="K88">
        <v>0</v>
      </c>
      <c r="L88">
        <v>5</v>
      </c>
      <c r="M88">
        <v>15</v>
      </c>
    </row>
    <row r="89" spans="1:13" x14ac:dyDescent="0.35">
      <c r="A89">
        <v>311</v>
      </c>
      <c r="B89" t="s">
        <v>1232</v>
      </c>
      <c r="C89" t="s">
        <v>1233</v>
      </c>
      <c r="D89">
        <v>13</v>
      </c>
      <c r="E89">
        <v>0.69230769230769229</v>
      </c>
      <c r="F89">
        <v>258152419</v>
      </c>
      <c r="G89">
        <v>0</v>
      </c>
      <c r="H89">
        <v>-1</v>
      </c>
      <c r="I89">
        <v>15</v>
      </c>
      <c r="J89">
        <v>9</v>
      </c>
      <c r="K89">
        <v>0</v>
      </c>
      <c r="L89">
        <v>6</v>
      </c>
      <c r="M89">
        <v>9</v>
      </c>
    </row>
    <row r="90" spans="1:13" x14ac:dyDescent="0.35">
      <c r="A90">
        <v>305</v>
      </c>
      <c r="B90" t="s">
        <v>1236</v>
      </c>
      <c r="C90" t="s">
        <v>137</v>
      </c>
      <c r="D90">
        <v>13</v>
      </c>
      <c r="E90">
        <v>0.53846153846153844</v>
      </c>
      <c r="F90">
        <v>1902721920</v>
      </c>
      <c r="G90">
        <v>0</v>
      </c>
      <c r="H90">
        <v>-1</v>
      </c>
      <c r="I90">
        <v>13</v>
      </c>
      <c r="J90">
        <v>7</v>
      </c>
      <c r="K90">
        <v>0</v>
      </c>
      <c r="L90">
        <v>7</v>
      </c>
      <c r="M90">
        <v>23</v>
      </c>
    </row>
    <row r="91" spans="1:13" x14ac:dyDescent="0.35">
      <c r="A91">
        <v>57</v>
      </c>
      <c r="B91" t="s">
        <v>230</v>
      </c>
      <c r="C91" t="s">
        <v>294</v>
      </c>
      <c r="D91">
        <v>13</v>
      </c>
      <c r="E91">
        <v>0.61538461538461542</v>
      </c>
      <c r="F91">
        <v>1668387057</v>
      </c>
      <c r="G91">
        <v>0</v>
      </c>
      <c r="H91">
        <v>-1</v>
      </c>
      <c r="I91">
        <v>13</v>
      </c>
      <c r="J91">
        <v>8</v>
      </c>
      <c r="K91">
        <v>0</v>
      </c>
      <c r="L91">
        <v>6</v>
      </c>
      <c r="M91">
        <v>13</v>
      </c>
    </row>
    <row r="92" spans="1:13" x14ac:dyDescent="0.35">
      <c r="A92">
        <v>165</v>
      </c>
      <c r="B92" t="s">
        <v>470</v>
      </c>
      <c r="C92" t="s">
        <v>168</v>
      </c>
      <c r="D92">
        <v>13</v>
      </c>
      <c r="E92">
        <v>0.61538461538461542</v>
      </c>
      <c r="F92">
        <v>1666686588</v>
      </c>
      <c r="G92">
        <v>0</v>
      </c>
      <c r="H92">
        <v>0</v>
      </c>
      <c r="I92">
        <v>13</v>
      </c>
      <c r="J92">
        <v>8</v>
      </c>
      <c r="K92">
        <v>0</v>
      </c>
      <c r="L92">
        <v>6</v>
      </c>
      <c r="M92">
        <v>11</v>
      </c>
    </row>
    <row r="93" spans="1:13" x14ac:dyDescent="0.35">
      <c r="A93">
        <v>144</v>
      </c>
      <c r="B93" t="s">
        <v>322</v>
      </c>
      <c r="C93" t="s">
        <v>323</v>
      </c>
      <c r="D93">
        <v>13</v>
      </c>
      <c r="E93">
        <v>0.61538461538461542</v>
      </c>
      <c r="F93">
        <v>1367860177</v>
      </c>
      <c r="G93">
        <v>0</v>
      </c>
      <c r="H93">
        <v>0</v>
      </c>
      <c r="I93">
        <v>13</v>
      </c>
      <c r="J93">
        <v>8</v>
      </c>
      <c r="K93">
        <v>0</v>
      </c>
      <c r="L93">
        <v>6</v>
      </c>
      <c r="M93">
        <v>9</v>
      </c>
    </row>
    <row r="94" spans="1:13" x14ac:dyDescent="0.35">
      <c r="A94">
        <v>85</v>
      </c>
      <c r="B94" t="s">
        <v>282</v>
      </c>
      <c r="C94" t="s">
        <v>327</v>
      </c>
      <c r="D94">
        <v>13</v>
      </c>
      <c r="E94">
        <v>0.53846153846153844</v>
      </c>
      <c r="F94">
        <v>1356508463</v>
      </c>
      <c r="G94">
        <v>0</v>
      </c>
      <c r="H94">
        <v>-1</v>
      </c>
      <c r="I94">
        <v>13</v>
      </c>
      <c r="J94">
        <v>7</v>
      </c>
      <c r="K94">
        <v>0</v>
      </c>
      <c r="L94">
        <v>7</v>
      </c>
      <c r="M94">
        <v>23</v>
      </c>
    </row>
    <row r="95" spans="1:13" x14ac:dyDescent="0.35">
      <c r="A95">
        <v>236</v>
      </c>
      <c r="B95" t="s">
        <v>226</v>
      </c>
      <c r="C95" t="s">
        <v>243</v>
      </c>
      <c r="D95">
        <v>13</v>
      </c>
      <c r="E95">
        <v>0.53846153846153844</v>
      </c>
      <c r="F95">
        <v>1340342292</v>
      </c>
      <c r="G95">
        <v>0</v>
      </c>
      <c r="H95">
        <v>-1</v>
      </c>
      <c r="I95">
        <v>13</v>
      </c>
      <c r="J95">
        <v>7</v>
      </c>
      <c r="K95">
        <v>0</v>
      </c>
      <c r="L95">
        <v>7</v>
      </c>
      <c r="M95">
        <v>23</v>
      </c>
    </row>
    <row r="96" spans="1:13" x14ac:dyDescent="0.35">
      <c r="A96">
        <v>268</v>
      </c>
      <c r="B96" t="s">
        <v>192</v>
      </c>
      <c r="C96" t="s">
        <v>193</v>
      </c>
      <c r="D96">
        <v>13</v>
      </c>
      <c r="E96">
        <v>0.53846153846153844</v>
      </c>
      <c r="F96">
        <v>841673113</v>
      </c>
      <c r="G96">
        <v>0</v>
      </c>
      <c r="H96">
        <v>0</v>
      </c>
      <c r="I96">
        <v>13</v>
      </c>
      <c r="J96">
        <v>7</v>
      </c>
      <c r="K96">
        <v>0</v>
      </c>
      <c r="L96">
        <v>7</v>
      </c>
      <c r="M96">
        <v>23</v>
      </c>
    </row>
    <row r="97" spans="1:13" x14ac:dyDescent="0.35">
      <c r="A97">
        <v>140</v>
      </c>
      <c r="B97" t="s">
        <v>290</v>
      </c>
      <c r="C97" t="s">
        <v>291</v>
      </c>
      <c r="D97">
        <v>13</v>
      </c>
      <c r="E97">
        <v>0.53846153846153844</v>
      </c>
      <c r="F97">
        <v>826402093</v>
      </c>
      <c r="G97">
        <v>0</v>
      </c>
      <c r="H97">
        <v>0</v>
      </c>
      <c r="I97">
        <v>13</v>
      </c>
      <c r="J97">
        <v>7</v>
      </c>
      <c r="K97">
        <v>0</v>
      </c>
      <c r="L97">
        <v>6</v>
      </c>
      <c r="M97">
        <v>15</v>
      </c>
    </row>
    <row r="98" spans="1:13" x14ac:dyDescent="0.35">
      <c r="A98">
        <v>154</v>
      </c>
      <c r="B98" t="s">
        <v>221</v>
      </c>
      <c r="C98" t="s">
        <v>222</v>
      </c>
      <c r="D98">
        <v>13</v>
      </c>
      <c r="E98">
        <v>0.69230769230769229</v>
      </c>
      <c r="F98">
        <v>773732586</v>
      </c>
      <c r="G98">
        <v>0</v>
      </c>
      <c r="H98">
        <v>0</v>
      </c>
      <c r="I98">
        <v>13</v>
      </c>
      <c r="J98">
        <v>9</v>
      </c>
      <c r="K98">
        <v>0</v>
      </c>
      <c r="L98">
        <v>6</v>
      </c>
      <c r="M98">
        <v>11</v>
      </c>
    </row>
    <row r="99" spans="1:13" x14ac:dyDescent="0.35">
      <c r="A99">
        <v>215</v>
      </c>
      <c r="B99" t="s">
        <v>136</v>
      </c>
      <c r="C99" t="s">
        <v>137</v>
      </c>
      <c r="D99">
        <v>13</v>
      </c>
      <c r="E99">
        <v>0.61538461538461542</v>
      </c>
      <c r="F99">
        <v>462855459</v>
      </c>
      <c r="G99">
        <v>0</v>
      </c>
      <c r="H99">
        <v>0</v>
      </c>
      <c r="I99">
        <v>13</v>
      </c>
      <c r="J99">
        <v>8</v>
      </c>
      <c r="K99">
        <v>0</v>
      </c>
      <c r="L99">
        <v>6</v>
      </c>
      <c r="M99">
        <v>13</v>
      </c>
    </row>
    <row r="100" spans="1:13" x14ac:dyDescent="0.35">
      <c r="A100">
        <v>45</v>
      </c>
      <c r="B100" t="s">
        <v>513</v>
      </c>
      <c r="C100" t="s">
        <v>420</v>
      </c>
      <c r="D100">
        <v>13</v>
      </c>
      <c r="E100">
        <v>0.61538461538461542</v>
      </c>
      <c r="F100">
        <v>381698912</v>
      </c>
      <c r="G100">
        <v>0</v>
      </c>
      <c r="H100">
        <v>-1</v>
      </c>
      <c r="I100">
        <v>13</v>
      </c>
      <c r="J100">
        <v>8</v>
      </c>
      <c r="K100">
        <v>0</v>
      </c>
      <c r="L100">
        <v>6</v>
      </c>
      <c r="M100">
        <v>9</v>
      </c>
    </row>
    <row r="101" spans="1:13" x14ac:dyDescent="0.35">
      <c r="A101">
        <v>113</v>
      </c>
      <c r="B101" t="s">
        <v>208</v>
      </c>
      <c r="C101" t="s">
        <v>209</v>
      </c>
      <c r="D101">
        <v>13</v>
      </c>
      <c r="E101">
        <v>0.61538461538461542</v>
      </c>
      <c r="F101">
        <v>352103121</v>
      </c>
      <c r="G101">
        <v>0</v>
      </c>
      <c r="H101">
        <v>0</v>
      </c>
      <c r="I101">
        <v>13</v>
      </c>
      <c r="J101">
        <v>8</v>
      </c>
      <c r="K101">
        <v>0</v>
      </c>
      <c r="L101">
        <v>6</v>
      </c>
      <c r="M101">
        <v>15</v>
      </c>
    </row>
    <row r="102" spans="1:13" x14ac:dyDescent="0.35">
      <c r="A102">
        <v>281</v>
      </c>
      <c r="B102" t="s">
        <v>246</v>
      </c>
      <c r="C102" t="s">
        <v>592</v>
      </c>
      <c r="D102">
        <v>13</v>
      </c>
      <c r="E102">
        <v>0.53846153846153844</v>
      </c>
      <c r="F102">
        <v>62897016</v>
      </c>
      <c r="G102">
        <v>0</v>
      </c>
      <c r="H102">
        <v>0</v>
      </c>
      <c r="I102">
        <v>13</v>
      </c>
      <c r="J102">
        <v>7</v>
      </c>
      <c r="K102">
        <v>0</v>
      </c>
      <c r="L102">
        <v>6</v>
      </c>
      <c r="M102">
        <v>17</v>
      </c>
    </row>
    <row r="103" spans="1:13" x14ac:dyDescent="0.35">
      <c r="A103">
        <v>290</v>
      </c>
      <c r="B103" t="s">
        <v>1225</v>
      </c>
      <c r="C103" t="s">
        <v>137</v>
      </c>
      <c r="D103">
        <v>13</v>
      </c>
      <c r="E103">
        <v>0.53846153846153844</v>
      </c>
      <c r="F103">
        <v>4489136</v>
      </c>
      <c r="G103">
        <v>0</v>
      </c>
      <c r="H103">
        <v>0</v>
      </c>
      <c r="I103">
        <v>13</v>
      </c>
      <c r="J103">
        <v>7</v>
      </c>
      <c r="K103">
        <v>0</v>
      </c>
      <c r="L103">
        <v>5</v>
      </c>
      <c r="M103">
        <v>15</v>
      </c>
    </row>
    <row r="104" spans="1:13" x14ac:dyDescent="0.35">
      <c r="A104">
        <v>275</v>
      </c>
      <c r="B104" t="s">
        <v>169</v>
      </c>
      <c r="C104" t="s">
        <v>170</v>
      </c>
      <c r="D104">
        <v>13</v>
      </c>
      <c r="E104">
        <v>0.46153846153846156</v>
      </c>
      <c r="F104">
        <v>1742667821</v>
      </c>
      <c r="G104">
        <v>0</v>
      </c>
      <c r="H104">
        <v>0</v>
      </c>
      <c r="I104">
        <v>11</v>
      </c>
      <c r="J104">
        <v>6</v>
      </c>
      <c r="K104">
        <v>0</v>
      </c>
      <c r="L104">
        <v>6</v>
      </c>
      <c r="M104">
        <v>21</v>
      </c>
    </row>
    <row r="105" spans="1:13" x14ac:dyDescent="0.35">
      <c r="A105">
        <v>114</v>
      </c>
      <c r="B105" t="s">
        <v>286</v>
      </c>
      <c r="C105" t="s">
        <v>287</v>
      </c>
      <c r="D105">
        <v>13</v>
      </c>
      <c r="E105">
        <v>0.61538461538461542</v>
      </c>
      <c r="F105">
        <v>1087652732</v>
      </c>
      <c r="G105">
        <v>0</v>
      </c>
      <c r="H105">
        <v>0</v>
      </c>
      <c r="I105">
        <v>11</v>
      </c>
      <c r="J105">
        <v>8</v>
      </c>
      <c r="K105">
        <v>0</v>
      </c>
      <c r="L105">
        <v>6</v>
      </c>
      <c r="M105">
        <v>13</v>
      </c>
    </row>
    <row r="106" spans="1:13" x14ac:dyDescent="0.35">
      <c r="A106">
        <v>204</v>
      </c>
      <c r="B106" t="s">
        <v>468</v>
      </c>
      <c r="C106" t="s">
        <v>469</v>
      </c>
      <c r="D106">
        <v>13</v>
      </c>
      <c r="E106">
        <v>0.61538461538461542</v>
      </c>
      <c r="F106">
        <v>1040404494</v>
      </c>
      <c r="G106">
        <v>0</v>
      </c>
      <c r="H106">
        <v>-1</v>
      </c>
      <c r="I106">
        <v>11</v>
      </c>
      <c r="J106">
        <v>8</v>
      </c>
      <c r="K106">
        <v>0</v>
      </c>
      <c r="L106">
        <v>6</v>
      </c>
      <c r="M106">
        <v>11</v>
      </c>
    </row>
    <row r="107" spans="1:13" x14ac:dyDescent="0.35">
      <c r="A107">
        <v>146</v>
      </c>
      <c r="B107" t="s">
        <v>656</v>
      </c>
      <c r="C107" t="s">
        <v>141</v>
      </c>
      <c r="D107">
        <v>13</v>
      </c>
      <c r="E107">
        <v>0.53846153846153844</v>
      </c>
      <c r="F107">
        <v>930430990</v>
      </c>
      <c r="G107">
        <v>0</v>
      </c>
      <c r="H107">
        <v>-1</v>
      </c>
      <c r="I107">
        <v>11</v>
      </c>
      <c r="J107">
        <v>7</v>
      </c>
      <c r="K107">
        <v>0</v>
      </c>
      <c r="L107">
        <v>6</v>
      </c>
      <c r="M107">
        <v>17</v>
      </c>
    </row>
    <row r="108" spans="1:13" x14ac:dyDescent="0.35">
      <c r="A108">
        <v>22</v>
      </c>
      <c r="B108" t="s">
        <v>489</v>
      </c>
      <c r="C108" t="s">
        <v>490</v>
      </c>
      <c r="D108">
        <v>13</v>
      </c>
      <c r="E108">
        <v>0.61538461538461542</v>
      </c>
      <c r="F108">
        <v>227926323</v>
      </c>
      <c r="G108">
        <v>0</v>
      </c>
      <c r="H108">
        <v>0</v>
      </c>
      <c r="I108">
        <v>11</v>
      </c>
      <c r="J108">
        <v>8</v>
      </c>
      <c r="K108">
        <v>0</v>
      </c>
      <c r="L108">
        <v>6</v>
      </c>
      <c r="M108">
        <v>13</v>
      </c>
    </row>
    <row r="109" spans="1:13" x14ac:dyDescent="0.35">
      <c r="A109">
        <v>224</v>
      </c>
      <c r="B109" t="s">
        <v>230</v>
      </c>
      <c r="C109" t="s">
        <v>231</v>
      </c>
      <c r="D109">
        <v>13</v>
      </c>
      <c r="E109">
        <v>0.69230769230769229</v>
      </c>
      <c r="F109">
        <v>213039051</v>
      </c>
      <c r="G109">
        <v>0</v>
      </c>
      <c r="H109">
        <v>-1</v>
      </c>
      <c r="I109">
        <v>11</v>
      </c>
      <c r="J109">
        <v>9</v>
      </c>
      <c r="K109">
        <v>0</v>
      </c>
      <c r="L109">
        <v>6</v>
      </c>
      <c r="M109">
        <v>5</v>
      </c>
    </row>
    <row r="110" spans="1:13" x14ac:dyDescent="0.35">
      <c r="A110">
        <v>66</v>
      </c>
      <c r="B110" t="s">
        <v>165</v>
      </c>
      <c r="C110" t="s">
        <v>544</v>
      </c>
      <c r="D110">
        <v>13</v>
      </c>
      <c r="E110">
        <v>0.53846153846153844</v>
      </c>
      <c r="F110">
        <v>176932211</v>
      </c>
      <c r="G110">
        <v>0</v>
      </c>
      <c r="H110">
        <v>0</v>
      </c>
      <c r="I110">
        <v>11</v>
      </c>
      <c r="J110">
        <v>7</v>
      </c>
      <c r="K110">
        <v>0</v>
      </c>
      <c r="L110">
        <v>5</v>
      </c>
      <c r="M110">
        <v>13</v>
      </c>
    </row>
    <row r="111" spans="1:13" x14ac:dyDescent="0.35">
      <c r="A111">
        <v>246</v>
      </c>
      <c r="B111" t="s">
        <v>126</v>
      </c>
      <c r="C111" t="s">
        <v>127</v>
      </c>
      <c r="D111">
        <v>13</v>
      </c>
      <c r="E111">
        <v>0.61538461538461542</v>
      </c>
      <c r="F111">
        <v>1573367835</v>
      </c>
      <c r="G111">
        <v>0</v>
      </c>
      <c r="H111">
        <v>-1</v>
      </c>
      <c r="I111">
        <v>9</v>
      </c>
      <c r="J111">
        <v>8</v>
      </c>
      <c r="K111">
        <v>0</v>
      </c>
      <c r="L111">
        <v>6</v>
      </c>
      <c r="M111">
        <v>9</v>
      </c>
    </row>
    <row r="112" spans="1:13" x14ac:dyDescent="0.35">
      <c r="A112">
        <v>149</v>
      </c>
      <c r="B112" t="s">
        <v>339</v>
      </c>
      <c r="C112" t="s">
        <v>201</v>
      </c>
      <c r="D112">
        <v>13</v>
      </c>
      <c r="E112">
        <v>0.61538461538461542</v>
      </c>
      <c r="F112">
        <v>1430911784</v>
      </c>
      <c r="G112">
        <v>0</v>
      </c>
      <c r="H112">
        <v>0</v>
      </c>
      <c r="I112">
        <v>9</v>
      </c>
      <c r="J112">
        <v>8</v>
      </c>
      <c r="K112">
        <v>0</v>
      </c>
      <c r="L112">
        <v>7</v>
      </c>
      <c r="M112">
        <v>17</v>
      </c>
    </row>
    <row r="113" spans="1:13" x14ac:dyDescent="0.35">
      <c r="A113">
        <v>296</v>
      </c>
      <c r="B113" t="s">
        <v>1219</v>
      </c>
      <c r="C113" t="s">
        <v>1220</v>
      </c>
      <c r="D113">
        <v>13</v>
      </c>
      <c r="E113">
        <v>0.53846153846153844</v>
      </c>
      <c r="F113">
        <v>852922281</v>
      </c>
      <c r="G113">
        <v>0</v>
      </c>
      <c r="H113">
        <v>0</v>
      </c>
      <c r="I113">
        <v>9</v>
      </c>
      <c r="J113">
        <v>7</v>
      </c>
      <c r="K113">
        <v>0</v>
      </c>
      <c r="L113">
        <v>5</v>
      </c>
      <c r="M113">
        <v>11</v>
      </c>
    </row>
    <row r="114" spans="1:13" x14ac:dyDescent="0.35">
      <c r="A114">
        <v>247</v>
      </c>
      <c r="B114" t="s">
        <v>464</v>
      </c>
      <c r="C114" t="s">
        <v>197</v>
      </c>
      <c r="D114">
        <v>13</v>
      </c>
      <c r="E114">
        <v>0.53846153846153844</v>
      </c>
      <c r="F114">
        <v>2098294315</v>
      </c>
      <c r="G114">
        <v>0</v>
      </c>
      <c r="H114">
        <v>-1</v>
      </c>
      <c r="I114">
        <v>7</v>
      </c>
      <c r="J114">
        <v>7</v>
      </c>
      <c r="K114">
        <v>0</v>
      </c>
      <c r="L114">
        <v>6</v>
      </c>
      <c r="M114">
        <v>11</v>
      </c>
    </row>
    <row r="115" spans="1:13" x14ac:dyDescent="0.35">
      <c r="A115">
        <v>191</v>
      </c>
      <c r="B115" t="s">
        <v>572</v>
      </c>
      <c r="C115" t="s">
        <v>573</v>
      </c>
      <c r="D115">
        <v>13</v>
      </c>
      <c r="E115">
        <v>0.53846153846153844</v>
      </c>
      <c r="F115">
        <v>2037523812</v>
      </c>
      <c r="G115">
        <v>0</v>
      </c>
      <c r="H115">
        <v>-1</v>
      </c>
      <c r="I115">
        <v>7</v>
      </c>
      <c r="J115">
        <v>7</v>
      </c>
      <c r="K115">
        <v>0</v>
      </c>
      <c r="L115">
        <v>6</v>
      </c>
      <c r="M115">
        <v>11</v>
      </c>
    </row>
    <row r="116" spans="1:13" x14ac:dyDescent="0.35">
      <c r="A116">
        <v>109</v>
      </c>
      <c r="B116" t="s">
        <v>531</v>
      </c>
      <c r="C116" t="s">
        <v>235</v>
      </c>
      <c r="D116">
        <v>13</v>
      </c>
      <c r="E116">
        <v>0.53846153846153844</v>
      </c>
      <c r="F116">
        <v>1607815426</v>
      </c>
      <c r="G116">
        <v>0</v>
      </c>
      <c r="H116">
        <v>0</v>
      </c>
      <c r="I116">
        <v>7</v>
      </c>
      <c r="J116">
        <v>7</v>
      </c>
      <c r="K116">
        <v>0</v>
      </c>
      <c r="L116">
        <v>6</v>
      </c>
      <c r="M116">
        <v>11</v>
      </c>
    </row>
    <row r="117" spans="1:13" x14ac:dyDescent="0.35">
      <c r="A117">
        <v>189</v>
      </c>
      <c r="B117" t="s">
        <v>659</v>
      </c>
      <c r="C117" t="s">
        <v>141</v>
      </c>
      <c r="D117">
        <v>13</v>
      </c>
      <c r="E117">
        <v>0.61538461538461542</v>
      </c>
      <c r="F117">
        <v>1154805862</v>
      </c>
      <c r="G117">
        <v>0</v>
      </c>
      <c r="H117">
        <v>-1</v>
      </c>
      <c r="I117">
        <v>7</v>
      </c>
      <c r="J117">
        <v>8</v>
      </c>
      <c r="K117">
        <v>0</v>
      </c>
      <c r="L117">
        <v>6</v>
      </c>
      <c r="M117">
        <v>9</v>
      </c>
    </row>
    <row r="118" spans="1:13" x14ac:dyDescent="0.35">
      <c r="A118">
        <v>174</v>
      </c>
      <c r="B118" t="s">
        <v>133</v>
      </c>
      <c r="C118" t="s">
        <v>301</v>
      </c>
      <c r="D118">
        <v>13</v>
      </c>
      <c r="E118">
        <v>0.38461538461538464</v>
      </c>
      <c r="F118">
        <v>992564491</v>
      </c>
      <c r="G118">
        <v>0</v>
      </c>
      <c r="H118">
        <v>-1</v>
      </c>
      <c r="I118">
        <v>7</v>
      </c>
      <c r="J118">
        <v>5</v>
      </c>
      <c r="K118">
        <v>0</v>
      </c>
      <c r="L118">
        <v>5</v>
      </c>
      <c r="M118">
        <v>17</v>
      </c>
    </row>
    <row r="119" spans="1:13" x14ac:dyDescent="0.35">
      <c r="A119">
        <v>309</v>
      </c>
      <c r="B119" t="s">
        <v>214</v>
      </c>
      <c r="C119" t="s">
        <v>1230</v>
      </c>
      <c r="D119">
        <v>13</v>
      </c>
      <c r="E119">
        <v>0.61538461538461542</v>
      </c>
      <c r="F119">
        <v>828642522</v>
      </c>
      <c r="G119">
        <v>0</v>
      </c>
      <c r="H119">
        <v>0</v>
      </c>
      <c r="I119">
        <v>7</v>
      </c>
      <c r="J119">
        <v>8</v>
      </c>
      <c r="K119">
        <v>0</v>
      </c>
      <c r="L119">
        <v>5</v>
      </c>
      <c r="M119">
        <v>1</v>
      </c>
    </row>
    <row r="120" spans="1:13" x14ac:dyDescent="0.35">
      <c r="A120">
        <v>245</v>
      </c>
      <c r="B120" t="s">
        <v>238</v>
      </c>
      <c r="C120" t="s">
        <v>239</v>
      </c>
      <c r="D120">
        <v>13</v>
      </c>
      <c r="E120">
        <v>0.53846153846153844</v>
      </c>
      <c r="F120">
        <v>682834987</v>
      </c>
      <c r="G120">
        <v>0</v>
      </c>
      <c r="H120">
        <v>0</v>
      </c>
      <c r="I120">
        <v>7</v>
      </c>
      <c r="J120">
        <v>7</v>
      </c>
      <c r="K120">
        <v>0</v>
      </c>
      <c r="L120">
        <v>6</v>
      </c>
      <c r="M120">
        <v>11</v>
      </c>
    </row>
    <row r="121" spans="1:13" x14ac:dyDescent="0.35">
      <c r="A121">
        <v>187</v>
      </c>
      <c r="B121" t="s">
        <v>651</v>
      </c>
      <c r="C121" t="s">
        <v>437</v>
      </c>
      <c r="D121">
        <v>13</v>
      </c>
      <c r="E121">
        <v>0.46153846153846156</v>
      </c>
      <c r="F121">
        <v>682153083</v>
      </c>
      <c r="G121">
        <v>0</v>
      </c>
      <c r="H121">
        <v>0</v>
      </c>
      <c r="I121">
        <v>7</v>
      </c>
      <c r="J121">
        <v>6</v>
      </c>
      <c r="K121">
        <v>0</v>
      </c>
      <c r="L121">
        <v>6</v>
      </c>
      <c r="M121">
        <v>17</v>
      </c>
    </row>
    <row r="122" spans="1:13" x14ac:dyDescent="0.35">
      <c r="A122">
        <v>300</v>
      </c>
      <c r="B122" t="s">
        <v>1235</v>
      </c>
      <c r="C122" t="s">
        <v>442</v>
      </c>
      <c r="D122">
        <v>13</v>
      </c>
      <c r="E122">
        <v>0.46153846153846156</v>
      </c>
      <c r="F122">
        <v>485898096</v>
      </c>
      <c r="G122">
        <v>0</v>
      </c>
      <c r="H122">
        <v>0</v>
      </c>
      <c r="I122">
        <v>7</v>
      </c>
      <c r="J122">
        <v>6</v>
      </c>
      <c r="K122">
        <v>0</v>
      </c>
      <c r="L122">
        <v>5</v>
      </c>
      <c r="M122">
        <v>13</v>
      </c>
    </row>
    <row r="123" spans="1:13" x14ac:dyDescent="0.35">
      <c r="A123">
        <v>116</v>
      </c>
      <c r="B123" t="s">
        <v>180</v>
      </c>
      <c r="C123" t="s">
        <v>445</v>
      </c>
      <c r="D123">
        <v>13</v>
      </c>
      <c r="E123">
        <v>0.61538461538461542</v>
      </c>
      <c r="F123">
        <v>428596641</v>
      </c>
      <c r="G123">
        <v>0</v>
      </c>
      <c r="H123">
        <v>0</v>
      </c>
      <c r="I123">
        <v>7</v>
      </c>
      <c r="J123">
        <v>8</v>
      </c>
      <c r="K123">
        <v>0</v>
      </c>
      <c r="L123">
        <v>6</v>
      </c>
      <c r="M123">
        <v>9</v>
      </c>
    </row>
    <row r="124" spans="1:13" x14ac:dyDescent="0.35">
      <c r="A124">
        <v>307</v>
      </c>
      <c r="B124" t="s">
        <v>465</v>
      </c>
      <c r="C124" t="s">
        <v>461</v>
      </c>
      <c r="D124">
        <v>13</v>
      </c>
      <c r="E124">
        <v>0.53846153846153844</v>
      </c>
      <c r="F124">
        <v>158669085</v>
      </c>
      <c r="G124">
        <v>0</v>
      </c>
      <c r="H124">
        <v>0</v>
      </c>
      <c r="I124">
        <v>7</v>
      </c>
      <c r="J124">
        <v>7</v>
      </c>
      <c r="K124">
        <v>0</v>
      </c>
      <c r="L124">
        <v>5</v>
      </c>
      <c r="M124">
        <v>9</v>
      </c>
    </row>
    <row r="125" spans="1:13" x14ac:dyDescent="0.35">
      <c r="A125">
        <v>310</v>
      </c>
      <c r="B125" t="s">
        <v>589</v>
      </c>
      <c r="C125" t="s">
        <v>1231</v>
      </c>
      <c r="D125">
        <v>13</v>
      </c>
      <c r="E125">
        <v>0.53846153846153844</v>
      </c>
      <c r="F125">
        <v>1458755017</v>
      </c>
      <c r="G125">
        <v>0</v>
      </c>
      <c r="H125">
        <v>0</v>
      </c>
      <c r="I125">
        <v>5</v>
      </c>
      <c r="J125">
        <v>7</v>
      </c>
      <c r="K125">
        <v>0</v>
      </c>
      <c r="L125">
        <v>6</v>
      </c>
      <c r="M125">
        <v>9</v>
      </c>
    </row>
    <row r="126" spans="1:13" x14ac:dyDescent="0.35">
      <c r="A126">
        <v>306</v>
      </c>
      <c r="B126" t="s">
        <v>451</v>
      </c>
      <c r="C126" t="s">
        <v>1228</v>
      </c>
      <c r="D126">
        <v>13</v>
      </c>
      <c r="E126">
        <v>0.46153846153846156</v>
      </c>
      <c r="F126">
        <v>1292702075</v>
      </c>
      <c r="G126">
        <v>0</v>
      </c>
      <c r="H126">
        <v>0</v>
      </c>
      <c r="I126">
        <v>5</v>
      </c>
      <c r="J126">
        <v>6</v>
      </c>
      <c r="K126">
        <v>0</v>
      </c>
      <c r="L126">
        <v>6</v>
      </c>
      <c r="M126">
        <v>15</v>
      </c>
    </row>
    <row r="127" spans="1:13" x14ac:dyDescent="0.35">
      <c r="A127">
        <v>301</v>
      </c>
      <c r="B127" t="s">
        <v>1247</v>
      </c>
      <c r="C127" t="s">
        <v>1248</v>
      </c>
      <c r="D127">
        <v>13</v>
      </c>
      <c r="E127">
        <v>0.61538461538461542</v>
      </c>
      <c r="F127">
        <v>1143889587</v>
      </c>
      <c r="G127">
        <v>0</v>
      </c>
      <c r="H127">
        <v>-1</v>
      </c>
      <c r="I127">
        <v>5</v>
      </c>
      <c r="J127">
        <v>8</v>
      </c>
      <c r="K127">
        <v>0</v>
      </c>
      <c r="L127">
        <v>6</v>
      </c>
      <c r="M127">
        <v>9</v>
      </c>
    </row>
    <row r="128" spans="1:13" x14ac:dyDescent="0.35">
      <c r="A128">
        <v>77</v>
      </c>
      <c r="B128" t="s">
        <v>156</v>
      </c>
      <c r="C128" t="s">
        <v>157</v>
      </c>
      <c r="D128">
        <v>13</v>
      </c>
      <c r="E128">
        <v>0.46153846153846156</v>
      </c>
      <c r="F128">
        <v>1122601430</v>
      </c>
      <c r="G128">
        <v>0</v>
      </c>
      <c r="H128">
        <v>0</v>
      </c>
      <c r="I128">
        <v>5</v>
      </c>
      <c r="J128">
        <v>6</v>
      </c>
      <c r="K128">
        <v>0</v>
      </c>
      <c r="L128">
        <v>6</v>
      </c>
      <c r="M128">
        <v>15</v>
      </c>
    </row>
    <row r="129" spans="1:13" x14ac:dyDescent="0.35">
      <c r="A129">
        <v>160</v>
      </c>
      <c r="B129" t="s">
        <v>354</v>
      </c>
      <c r="C129" t="s">
        <v>355</v>
      </c>
      <c r="D129">
        <v>13</v>
      </c>
      <c r="E129">
        <v>0.53846153846153844</v>
      </c>
      <c r="F129">
        <v>636836750</v>
      </c>
      <c r="G129">
        <v>0</v>
      </c>
      <c r="H129">
        <v>0</v>
      </c>
      <c r="I129">
        <v>5</v>
      </c>
      <c r="J129">
        <v>7</v>
      </c>
      <c r="K129">
        <v>0</v>
      </c>
      <c r="L129">
        <v>6</v>
      </c>
      <c r="M129">
        <v>13</v>
      </c>
    </row>
    <row r="130" spans="1:13" x14ac:dyDescent="0.35">
      <c r="A130">
        <v>291</v>
      </c>
      <c r="B130" t="s">
        <v>1216</v>
      </c>
      <c r="C130" t="s">
        <v>1217</v>
      </c>
      <c r="D130">
        <v>13</v>
      </c>
      <c r="E130">
        <v>0.53846153846153844</v>
      </c>
      <c r="F130">
        <v>505952709</v>
      </c>
      <c r="G130">
        <v>0</v>
      </c>
      <c r="H130">
        <v>-1</v>
      </c>
      <c r="I130">
        <v>5</v>
      </c>
      <c r="J130">
        <v>7</v>
      </c>
      <c r="K130">
        <v>0</v>
      </c>
      <c r="L130">
        <v>5</v>
      </c>
      <c r="M130">
        <v>7</v>
      </c>
    </row>
    <row r="131" spans="1:13" x14ac:dyDescent="0.35">
      <c r="A131">
        <v>264</v>
      </c>
      <c r="B131" t="s">
        <v>217</v>
      </c>
      <c r="C131" t="s">
        <v>218</v>
      </c>
      <c r="D131">
        <v>13</v>
      </c>
      <c r="E131">
        <v>0.53846153846153844</v>
      </c>
      <c r="F131">
        <v>2007929165</v>
      </c>
      <c r="G131">
        <v>0</v>
      </c>
      <c r="H131">
        <v>-1</v>
      </c>
      <c r="I131">
        <v>3</v>
      </c>
      <c r="J131">
        <v>7</v>
      </c>
      <c r="K131">
        <v>0</v>
      </c>
      <c r="L131">
        <v>6</v>
      </c>
      <c r="M131">
        <v>9</v>
      </c>
    </row>
    <row r="132" spans="1:13" x14ac:dyDescent="0.35">
      <c r="A132">
        <v>133</v>
      </c>
      <c r="B132" t="s">
        <v>386</v>
      </c>
      <c r="C132" t="s">
        <v>387</v>
      </c>
      <c r="D132">
        <v>13</v>
      </c>
      <c r="E132">
        <v>0.46153846153846156</v>
      </c>
      <c r="F132">
        <v>1580485276</v>
      </c>
      <c r="G132">
        <v>0</v>
      </c>
      <c r="H132">
        <v>-1</v>
      </c>
      <c r="I132">
        <v>3</v>
      </c>
      <c r="J132">
        <v>6</v>
      </c>
      <c r="K132">
        <v>0</v>
      </c>
      <c r="L132">
        <v>6</v>
      </c>
      <c r="M132">
        <v>13</v>
      </c>
    </row>
    <row r="133" spans="1:13" x14ac:dyDescent="0.35">
      <c r="A133">
        <v>313</v>
      </c>
      <c r="B133" t="s">
        <v>1238</v>
      </c>
      <c r="C133" t="s">
        <v>1239</v>
      </c>
      <c r="D133">
        <v>13</v>
      </c>
      <c r="E133">
        <v>0.53846153846153844</v>
      </c>
      <c r="F133">
        <v>1498345126</v>
      </c>
      <c r="G133">
        <v>0</v>
      </c>
      <c r="H133">
        <v>0</v>
      </c>
      <c r="I133">
        <v>3</v>
      </c>
      <c r="J133">
        <v>7</v>
      </c>
      <c r="K133">
        <v>0</v>
      </c>
      <c r="L133">
        <v>5</v>
      </c>
      <c r="M133">
        <v>5</v>
      </c>
    </row>
    <row r="134" spans="1:13" x14ac:dyDescent="0.35">
      <c r="A134">
        <v>21</v>
      </c>
      <c r="B134" t="s">
        <v>489</v>
      </c>
      <c r="C134" t="s">
        <v>110</v>
      </c>
      <c r="D134">
        <v>13</v>
      </c>
      <c r="E134">
        <v>0.38461538461538464</v>
      </c>
      <c r="F134">
        <v>737249199</v>
      </c>
      <c r="G134">
        <v>0</v>
      </c>
      <c r="H134">
        <v>0</v>
      </c>
      <c r="I134">
        <v>3</v>
      </c>
      <c r="J134">
        <v>5</v>
      </c>
      <c r="K134">
        <v>0</v>
      </c>
      <c r="L134">
        <v>5</v>
      </c>
      <c r="M134">
        <v>13</v>
      </c>
    </row>
    <row r="135" spans="1:13" x14ac:dyDescent="0.35">
      <c r="A135">
        <v>136</v>
      </c>
      <c r="B135" t="s">
        <v>221</v>
      </c>
      <c r="C135" t="s">
        <v>242</v>
      </c>
      <c r="D135">
        <v>13</v>
      </c>
      <c r="E135">
        <v>0.53846153846153844</v>
      </c>
      <c r="F135">
        <v>536900127</v>
      </c>
      <c r="G135">
        <v>0</v>
      </c>
      <c r="H135">
        <v>0</v>
      </c>
      <c r="I135">
        <v>3</v>
      </c>
      <c r="J135">
        <v>7</v>
      </c>
      <c r="K135">
        <v>0</v>
      </c>
      <c r="L135">
        <v>6</v>
      </c>
      <c r="M135">
        <v>11</v>
      </c>
    </row>
    <row r="136" spans="1:13" x14ac:dyDescent="0.35">
      <c r="A136">
        <v>96</v>
      </c>
      <c r="B136" t="s">
        <v>297</v>
      </c>
      <c r="C136" t="s">
        <v>298</v>
      </c>
      <c r="D136">
        <v>13</v>
      </c>
      <c r="E136">
        <v>0.46153846153846156</v>
      </c>
      <c r="F136">
        <v>1903651939</v>
      </c>
      <c r="G136">
        <v>0</v>
      </c>
      <c r="H136">
        <v>0</v>
      </c>
      <c r="I136">
        <v>1</v>
      </c>
      <c r="J136">
        <v>6</v>
      </c>
      <c r="K136">
        <v>0</v>
      </c>
      <c r="L136">
        <v>6</v>
      </c>
      <c r="M136">
        <v>11</v>
      </c>
    </row>
    <row r="137" spans="1:13" x14ac:dyDescent="0.35">
      <c r="A137">
        <v>26</v>
      </c>
      <c r="B137" t="s">
        <v>261</v>
      </c>
      <c r="C137" t="s">
        <v>262</v>
      </c>
      <c r="D137">
        <v>13</v>
      </c>
      <c r="E137">
        <v>0.53846153846153844</v>
      </c>
      <c r="F137">
        <v>1551502124</v>
      </c>
      <c r="G137">
        <v>0</v>
      </c>
      <c r="H137">
        <v>0</v>
      </c>
      <c r="I137">
        <v>1</v>
      </c>
      <c r="J137">
        <v>7</v>
      </c>
      <c r="K137">
        <v>0</v>
      </c>
      <c r="L137">
        <v>5</v>
      </c>
      <c r="M137">
        <v>1</v>
      </c>
    </row>
    <row r="138" spans="1:13" x14ac:dyDescent="0.35">
      <c r="A138">
        <v>314</v>
      </c>
      <c r="B138" t="s">
        <v>1241</v>
      </c>
      <c r="C138" t="s">
        <v>1242</v>
      </c>
      <c r="D138">
        <v>13</v>
      </c>
      <c r="E138">
        <v>0.46153846153846156</v>
      </c>
      <c r="F138">
        <v>1482839594</v>
      </c>
      <c r="G138">
        <v>0</v>
      </c>
      <c r="H138">
        <v>-1</v>
      </c>
      <c r="I138">
        <v>1</v>
      </c>
      <c r="J138">
        <v>6</v>
      </c>
      <c r="K138">
        <v>0</v>
      </c>
      <c r="L138">
        <v>6</v>
      </c>
      <c r="M138">
        <v>11</v>
      </c>
    </row>
    <row r="139" spans="1:13" x14ac:dyDescent="0.35">
      <c r="A139">
        <v>302</v>
      </c>
      <c r="B139" t="s">
        <v>650</v>
      </c>
      <c r="C139" t="s">
        <v>1227</v>
      </c>
      <c r="D139">
        <v>13</v>
      </c>
      <c r="E139">
        <v>0.46153846153846156</v>
      </c>
      <c r="F139">
        <v>1137576086</v>
      </c>
      <c r="G139">
        <v>0</v>
      </c>
      <c r="H139">
        <v>0</v>
      </c>
      <c r="I139">
        <v>1</v>
      </c>
      <c r="J139">
        <v>6</v>
      </c>
      <c r="K139">
        <v>0</v>
      </c>
      <c r="L139">
        <v>5</v>
      </c>
      <c r="M139">
        <v>5</v>
      </c>
    </row>
    <row r="140" spans="1:13" x14ac:dyDescent="0.35">
      <c r="A140">
        <v>69</v>
      </c>
      <c r="B140" t="s">
        <v>398</v>
      </c>
      <c r="C140" t="s">
        <v>399</v>
      </c>
      <c r="D140">
        <v>13</v>
      </c>
      <c r="E140">
        <v>0.53846153846153844</v>
      </c>
      <c r="F140">
        <v>996931189</v>
      </c>
      <c r="G140">
        <v>0</v>
      </c>
      <c r="H140">
        <v>-1</v>
      </c>
      <c r="I140">
        <v>1</v>
      </c>
      <c r="J140">
        <v>7</v>
      </c>
      <c r="K140">
        <v>0</v>
      </c>
      <c r="L140">
        <v>5</v>
      </c>
      <c r="M140">
        <v>-3</v>
      </c>
    </row>
    <row r="141" spans="1:13" x14ac:dyDescent="0.35">
      <c r="A141">
        <v>75</v>
      </c>
      <c r="B141" t="s">
        <v>246</v>
      </c>
      <c r="C141" t="s">
        <v>247</v>
      </c>
      <c r="D141">
        <v>13</v>
      </c>
      <c r="E141">
        <v>0.53846153846153844</v>
      </c>
      <c r="F141">
        <v>272435030</v>
      </c>
      <c r="G141">
        <v>0</v>
      </c>
      <c r="H141">
        <v>0</v>
      </c>
      <c r="I141">
        <v>1</v>
      </c>
      <c r="J141">
        <v>7</v>
      </c>
      <c r="K141">
        <v>0</v>
      </c>
      <c r="L141">
        <v>5</v>
      </c>
      <c r="M141">
        <v>3</v>
      </c>
    </row>
    <row r="142" spans="1:13" x14ac:dyDescent="0.35">
      <c r="A142">
        <v>81</v>
      </c>
      <c r="B142" t="s">
        <v>265</v>
      </c>
      <c r="C142" t="s">
        <v>266</v>
      </c>
      <c r="D142">
        <v>13</v>
      </c>
      <c r="E142">
        <v>0.30769230769230771</v>
      </c>
      <c r="F142">
        <v>1931244744</v>
      </c>
      <c r="G142">
        <v>0</v>
      </c>
      <c r="H142">
        <v>0</v>
      </c>
      <c r="I142">
        <v>-1</v>
      </c>
      <c r="J142">
        <v>4</v>
      </c>
      <c r="K142">
        <v>0</v>
      </c>
      <c r="L142">
        <v>4</v>
      </c>
      <c r="M142">
        <v>9</v>
      </c>
    </row>
    <row r="143" spans="1:13" x14ac:dyDescent="0.35">
      <c r="A143">
        <v>257</v>
      </c>
      <c r="B143" t="s">
        <v>564</v>
      </c>
      <c r="C143" t="s">
        <v>301</v>
      </c>
      <c r="D143">
        <v>13</v>
      </c>
      <c r="E143">
        <v>0.38461538461538464</v>
      </c>
      <c r="F143">
        <v>1836138707</v>
      </c>
      <c r="G143">
        <v>0</v>
      </c>
      <c r="H143">
        <v>0</v>
      </c>
      <c r="I143">
        <v>-1</v>
      </c>
      <c r="J143">
        <v>5</v>
      </c>
      <c r="K143">
        <v>0</v>
      </c>
      <c r="L143">
        <v>5</v>
      </c>
      <c r="M143">
        <v>9</v>
      </c>
    </row>
    <row r="144" spans="1:13" x14ac:dyDescent="0.35">
      <c r="A144">
        <v>122</v>
      </c>
      <c r="B144" t="s">
        <v>350</v>
      </c>
      <c r="C144" t="s">
        <v>351</v>
      </c>
      <c r="D144">
        <v>13</v>
      </c>
      <c r="E144">
        <v>0.53846153846153844</v>
      </c>
      <c r="F144">
        <v>1746374833</v>
      </c>
      <c r="G144">
        <v>0</v>
      </c>
      <c r="H144">
        <v>-1</v>
      </c>
      <c r="I144">
        <v>-1</v>
      </c>
      <c r="J144">
        <v>7</v>
      </c>
      <c r="K144">
        <v>0</v>
      </c>
      <c r="L144">
        <v>5</v>
      </c>
      <c r="M144">
        <v>1</v>
      </c>
    </row>
    <row r="145" spans="1:13" x14ac:dyDescent="0.35">
      <c r="A145">
        <v>242</v>
      </c>
      <c r="B145" t="s">
        <v>152</v>
      </c>
      <c r="C145" t="s">
        <v>153</v>
      </c>
      <c r="D145">
        <v>13</v>
      </c>
      <c r="E145">
        <v>0.53846153846153844</v>
      </c>
      <c r="F145">
        <v>1574447313</v>
      </c>
      <c r="G145">
        <v>0</v>
      </c>
      <c r="H145">
        <v>0</v>
      </c>
      <c r="I145">
        <v>-1</v>
      </c>
      <c r="J145">
        <v>7</v>
      </c>
      <c r="K145">
        <v>0</v>
      </c>
      <c r="L145">
        <v>5</v>
      </c>
      <c r="M145">
        <v>1</v>
      </c>
    </row>
    <row r="146" spans="1:13" x14ac:dyDescent="0.35">
      <c r="A146">
        <v>36</v>
      </c>
      <c r="B146" t="s">
        <v>304</v>
      </c>
      <c r="C146" t="s">
        <v>305</v>
      </c>
      <c r="D146">
        <v>13</v>
      </c>
      <c r="E146">
        <v>0.46153846153846156</v>
      </c>
      <c r="F146">
        <v>1119221478</v>
      </c>
      <c r="G146">
        <v>0</v>
      </c>
      <c r="H146">
        <v>0</v>
      </c>
      <c r="I146">
        <v>-1</v>
      </c>
      <c r="J146">
        <v>6</v>
      </c>
      <c r="K146">
        <v>0</v>
      </c>
      <c r="L146">
        <v>5</v>
      </c>
      <c r="M146">
        <v>7</v>
      </c>
    </row>
    <row r="147" spans="1:13" x14ac:dyDescent="0.35">
      <c r="A147">
        <v>62</v>
      </c>
      <c r="B147" t="s">
        <v>200</v>
      </c>
      <c r="C147" t="s">
        <v>201</v>
      </c>
      <c r="D147">
        <v>13</v>
      </c>
      <c r="E147">
        <v>0.38461538461538464</v>
      </c>
      <c r="F147">
        <v>844858939</v>
      </c>
      <c r="G147">
        <v>0</v>
      </c>
      <c r="H147">
        <v>0</v>
      </c>
      <c r="I147">
        <v>-1</v>
      </c>
      <c r="J147">
        <v>5</v>
      </c>
      <c r="K147">
        <v>0</v>
      </c>
      <c r="L147">
        <v>5</v>
      </c>
      <c r="M147">
        <v>9</v>
      </c>
    </row>
    <row r="148" spans="1:13" x14ac:dyDescent="0.35">
      <c r="A148">
        <v>200</v>
      </c>
      <c r="B148" t="s">
        <v>493</v>
      </c>
      <c r="C148" t="s">
        <v>162</v>
      </c>
      <c r="D148">
        <v>13</v>
      </c>
      <c r="E148">
        <v>0.46153846153846156</v>
      </c>
      <c r="F148">
        <v>758303101</v>
      </c>
      <c r="G148">
        <v>0</v>
      </c>
      <c r="H148">
        <v>0</v>
      </c>
      <c r="I148">
        <v>-1</v>
      </c>
      <c r="J148">
        <v>6</v>
      </c>
      <c r="K148">
        <v>0</v>
      </c>
      <c r="L148">
        <v>4</v>
      </c>
      <c r="M148">
        <v>1</v>
      </c>
    </row>
    <row r="149" spans="1:13" x14ac:dyDescent="0.35">
      <c r="A149">
        <v>152</v>
      </c>
      <c r="B149" t="s">
        <v>149</v>
      </c>
      <c r="C149" t="s">
        <v>312</v>
      </c>
      <c r="D149">
        <v>13</v>
      </c>
      <c r="E149">
        <v>0.38461538461538464</v>
      </c>
      <c r="F149">
        <v>638898802</v>
      </c>
      <c r="G149">
        <v>0</v>
      </c>
      <c r="H149">
        <v>0</v>
      </c>
      <c r="I149">
        <v>-1</v>
      </c>
      <c r="J149">
        <v>5</v>
      </c>
      <c r="K149">
        <v>0</v>
      </c>
      <c r="L149">
        <v>5</v>
      </c>
      <c r="M149">
        <v>9</v>
      </c>
    </row>
    <row r="150" spans="1:13" x14ac:dyDescent="0.35">
      <c r="A150">
        <v>294</v>
      </c>
      <c r="B150" t="s">
        <v>1234</v>
      </c>
      <c r="C150" t="s">
        <v>592</v>
      </c>
      <c r="D150">
        <v>13</v>
      </c>
      <c r="E150">
        <v>0.46153846153846156</v>
      </c>
      <c r="F150">
        <v>2043257179</v>
      </c>
      <c r="G150">
        <v>0</v>
      </c>
      <c r="H150">
        <v>0</v>
      </c>
      <c r="I150">
        <v>-3</v>
      </c>
      <c r="J150">
        <v>6</v>
      </c>
      <c r="K150">
        <v>0</v>
      </c>
      <c r="L150">
        <v>5</v>
      </c>
      <c r="M150">
        <v>5</v>
      </c>
    </row>
    <row r="151" spans="1:13" x14ac:dyDescent="0.35">
      <c r="A151">
        <v>31</v>
      </c>
      <c r="B151" t="s">
        <v>173</v>
      </c>
      <c r="C151" t="s">
        <v>177</v>
      </c>
      <c r="D151">
        <v>13</v>
      </c>
      <c r="E151">
        <v>0.46153846153846156</v>
      </c>
      <c r="F151">
        <v>1830792391</v>
      </c>
      <c r="G151">
        <v>0</v>
      </c>
      <c r="H151">
        <v>0</v>
      </c>
      <c r="I151">
        <v>-3</v>
      </c>
      <c r="J151">
        <v>6</v>
      </c>
      <c r="K151">
        <v>0</v>
      </c>
      <c r="L151">
        <v>5</v>
      </c>
      <c r="M151">
        <v>1</v>
      </c>
    </row>
    <row r="152" spans="1:13" x14ac:dyDescent="0.35">
      <c r="A152">
        <v>295</v>
      </c>
      <c r="B152" t="s">
        <v>1221</v>
      </c>
      <c r="C152" t="s">
        <v>1222</v>
      </c>
      <c r="D152">
        <v>13</v>
      </c>
      <c r="E152">
        <v>0.46153846153846156</v>
      </c>
      <c r="F152">
        <v>1315947321</v>
      </c>
      <c r="G152">
        <v>0</v>
      </c>
      <c r="H152">
        <v>-1</v>
      </c>
      <c r="I152">
        <v>-3</v>
      </c>
      <c r="J152">
        <v>6</v>
      </c>
      <c r="K152">
        <v>0</v>
      </c>
      <c r="L152">
        <v>5</v>
      </c>
      <c r="M152">
        <v>1</v>
      </c>
    </row>
    <row r="153" spans="1:13" x14ac:dyDescent="0.35">
      <c r="A153">
        <v>269</v>
      </c>
      <c r="B153" t="s">
        <v>118</v>
      </c>
      <c r="C153" t="s">
        <v>94</v>
      </c>
      <c r="D153">
        <v>13</v>
      </c>
      <c r="E153">
        <v>0.53846153846153844</v>
      </c>
      <c r="F153">
        <v>1105085019</v>
      </c>
      <c r="G153">
        <v>0</v>
      </c>
      <c r="H153">
        <v>0</v>
      </c>
      <c r="I153">
        <v>-3</v>
      </c>
      <c r="J153">
        <v>7</v>
      </c>
      <c r="K153">
        <v>0</v>
      </c>
      <c r="L153">
        <v>5</v>
      </c>
      <c r="M153">
        <v>-3</v>
      </c>
    </row>
    <row r="154" spans="1:13" x14ac:dyDescent="0.35">
      <c r="A154">
        <v>110</v>
      </c>
      <c r="B154" t="s">
        <v>308</v>
      </c>
      <c r="C154" t="s">
        <v>309</v>
      </c>
      <c r="D154">
        <v>13</v>
      </c>
      <c r="E154">
        <v>0.46153846153846156</v>
      </c>
      <c r="F154">
        <v>958896240</v>
      </c>
      <c r="G154">
        <v>0</v>
      </c>
      <c r="H154">
        <v>0</v>
      </c>
      <c r="I154">
        <v>-3</v>
      </c>
      <c r="J154">
        <v>6</v>
      </c>
      <c r="K154">
        <v>0</v>
      </c>
      <c r="L154">
        <v>6</v>
      </c>
      <c r="M154">
        <v>7</v>
      </c>
    </row>
    <row r="155" spans="1:13" x14ac:dyDescent="0.35">
      <c r="A155">
        <v>141</v>
      </c>
      <c r="B155" t="s">
        <v>113</v>
      </c>
      <c r="C155" t="s">
        <v>114</v>
      </c>
      <c r="D155">
        <v>13</v>
      </c>
      <c r="E155">
        <v>0.53846153846153844</v>
      </c>
      <c r="F155">
        <v>942602400</v>
      </c>
      <c r="G155">
        <v>0</v>
      </c>
      <c r="H155">
        <v>0</v>
      </c>
      <c r="I155">
        <v>-3</v>
      </c>
      <c r="J155">
        <v>7</v>
      </c>
      <c r="K155">
        <v>0</v>
      </c>
      <c r="L155">
        <v>6</v>
      </c>
      <c r="M155">
        <v>5</v>
      </c>
    </row>
    <row r="156" spans="1:13" x14ac:dyDescent="0.35">
      <c r="A156">
        <v>27</v>
      </c>
      <c r="B156" t="s">
        <v>165</v>
      </c>
      <c r="C156" t="s">
        <v>166</v>
      </c>
      <c r="D156">
        <v>13</v>
      </c>
      <c r="E156">
        <v>0.46153846153846156</v>
      </c>
      <c r="F156">
        <v>844807324</v>
      </c>
      <c r="G156">
        <v>0</v>
      </c>
      <c r="H156">
        <v>-1</v>
      </c>
      <c r="I156">
        <v>-3</v>
      </c>
      <c r="J156">
        <v>6</v>
      </c>
      <c r="K156">
        <v>0</v>
      </c>
      <c r="L156">
        <v>4</v>
      </c>
      <c r="M156">
        <v>-7</v>
      </c>
    </row>
    <row r="157" spans="1:13" x14ac:dyDescent="0.35">
      <c r="A157">
        <v>72</v>
      </c>
      <c r="B157" t="s">
        <v>398</v>
      </c>
      <c r="C157" t="s">
        <v>437</v>
      </c>
      <c r="D157">
        <v>13</v>
      </c>
      <c r="E157">
        <v>0.46153846153846156</v>
      </c>
      <c r="F157">
        <v>790447969</v>
      </c>
      <c r="G157">
        <v>0</v>
      </c>
      <c r="H157">
        <v>0</v>
      </c>
      <c r="I157">
        <v>-3</v>
      </c>
      <c r="J157">
        <v>6</v>
      </c>
      <c r="K157">
        <v>0</v>
      </c>
      <c r="L157">
        <v>5</v>
      </c>
      <c r="M157">
        <v>1</v>
      </c>
    </row>
    <row r="158" spans="1:13" x14ac:dyDescent="0.35">
      <c r="A158">
        <v>276</v>
      </c>
      <c r="B158" t="s">
        <v>525</v>
      </c>
      <c r="C158" t="s">
        <v>526</v>
      </c>
      <c r="D158">
        <v>13</v>
      </c>
      <c r="E158">
        <v>0.46153846153846156</v>
      </c>
      <c r="F158">
        <v>184854402</v>
      </c>
      <c r="G158">
        <v>0</v>
      </c>
      <c r="H158">
        <v>0</v>
      </c>
      <c r="I158">
        <v>-3</v>
      </c>
      <c r="J158">
        <v>6</v>
      </c>
      <c r="K158">
        <v>0</v>
      </c>
      <c r="L158">
        <v>5</v>
      </c>
      <c r="M158">
        <v>-1</v>
      </c>
    </row>
    <row r="159" spans="1:13" x14ac:dyDescent="0.35">
      <c r="A159">
        <v>108</v>
      </c>
      <c r="B159" t="s">
        <v>273</v>
      </c>
      <c r="C159" t="s">
        <v>197</v>
      </c>
      <c r="D159">
        <v>13</v>
      </c>
      <c r="E159">
        <v>0.53846153846153844</v>
      </c>
      <c r="F159">
        <v>1753334814</v>
      </c>
      <c r="G159">
        <v>0</v>
      </c>
      <c r="H159">
        <v>0</v>
      </c>
      <c r="I159">
        <v>-5</v>
      </c>
      <c r="J159">
        <v>7</v>
      </c>
      <c r="K159">
        <v>0</v>
      </c>
      <c r="L159">
        <v>5</v>
      </c>
      <c r="M159">
        <v>-3</v>
      </c>
    </row>
    <row r="160" spans="1:13" x14ac:dyDescent="0.35">
      <c r="A160">
        <v>205</v>
      </c>
      <c r="B160" t="s">
        <v>250</v>
      </c>
      <c r="C160" t="s">
        <v>251</v>
      </c>
      <c r="D160">
        <v>13</v>
      </c>
      <c r="E160">
        <v>0.38461538461538464</v>
      </c>
      <c r="F160">
        <v>981356044</v>
      </c>
      <c r="G160">
        <v>0</v>
      </c>
      <c r="H160">
        <v>-1</v>
      </c>
      <c r="I160">
        <v>-5</v>
      </c>
      <c r="J160">
        <v>5</v>
      </c>
      <c r="K160">
        <v>0</v>
      </c>
      <c r="L160">
        <v>5</v>
      </c>
      <c r="M160">
        <v>5</v>
      </c>
    </row>
    <row r="161" spans="1:13" x14ac:dyDescent="0.35">
      <c r="A161">
        <v>186</v>
      </c>
      <c r="B161" t="s">
        <v>136</v>
      </c>
      <c r="C161" t="s">
        <v>317</v>
      </c>
      <c r="D161">
        <v>13</v>
      </c>
      <c r="E161">
        <v>0.46153846153846156</v>
      </c>
      <c r="F161">
        <v>1928337399</v>
      </c>
      <c r="G161">
        <v>0</v>
      </c>
      <c r="H161">
        <v>0</v>
      </c>
      <c r="I161">
        <v>-7</v>
      </c>
      <c r="J161">
        <v>6</v>
      </c>
      <c r="K161">
        <v>0</v>
      </c>
      <c r="L161">
        <v>5</v>
      </c>
      <c r="M161">
        <v>-3</v>
      </c>
    </row>
    <row r="162" spans="1:13" x14ac:dyDescent="0.35">
      <c r="A162">
        <v>223</v>
      </c>
      <c r="B162" t="s">
        <v>339</v>
      </c>
      <c r="C162" t="s">
        <v>205</v>
      </c>
      <c r="D162">
        <v>13</v>
      </c>
      <c r="E162">
        <v>0.53846153846153844</v>
      </c>
      <c r="F162">
        <v>1658274633</v>
      </c>
      <c r="G162">
        <v>0</v>
      </c>
      <c r="H162">
        <v>0</v>
      </c>
      <c r="I162">
        <v>-7</v>
      </c>
      <c r="J162">
        <v>7</v>
      </c>
      <c r="K162">
        <v>0</v>
      </c>
      <c r="L162">
        <v>4</v>
      </c>
      <c r="M162">
        <v>-13</v>
      </c>
    </row>
    <row r="163" spans="1:13" x14ac:dyDescent="0.35">
      <c r="A163">
        <v>212</v>
      </c>
      <c r="B163" t="s">
        <v>394</v>
      </c>
      <c r="C163" t="s">
        <v>395</v>
      </c>
      <c r="D163">
        <v>13</v>
      </c>
      <c r="E163">
        <v>0.30769230769230771</v>
      </c>
      <c r="F163">
        <v>944296071</v>
      </c>
      <c r="G163">
        <v>0</v>
      </c>
      <c r="H163">
        <v>-1</v>
      </c>
      <c r="I163">
        <v>-7</v>
      </c>
      <c r="J163">
        <v>4</v>
      </c>
      <c r="K163">
        <v>0</v>
      </c>
      <c r="L163">
        <v>4</v>
      </c>
      <c r="M163">
        <v>3</v>
      </c>
    </row>
    <row r="164" spans="1:13" x14ac:dyDescent="0.35">
      <c r="A164">
        <v>303</v>
      </c>
      <c r="B164" t="s">
        <v>1240</v>
      </c>
      <c r="C164" t="s">
        <v>461</v>
      </c>
      <c r="D164">
        <v>13</v>
      </c>
      <c r="E164">
        <v>0.38461538461538464</v>
      </c>
      <c r="F164">
        <v>843905958</v>
      </c>
      <c r="G164">
        <v>0</v>
      </c>
      <c r="H164">
        <v>0</v>
      </c>
      <c r="I164">
        <v>-7</v>
      </c>
      <c r="J164">
        <v>5</v>
      </c>
      <c r="K164">
        <v>0</v>
      </c>
      <c r="L164">
        <v>4</v>
      </c>
      <c r="M164">
        <v>1</v>
      </c>
    </row>
    <row r="165" spans="1:13" x14ac:dyDescent="0.35">
      <c r="A165">
        <v>67</v>
      </c>
      <c r="B165" t="s">
        <v>481</v>
      </c>
      <c r="C165" t="s">
        <v>482</v>
      </c>
      <c r="D165">
        <v>13</v>
      </c>
      <c r="E165">
        <v>0.46153846153846156</v>
      </c>
      <c r="F165">
        <v>702092497</v>
      </c>
      <c r="G165">
        <v>0</v>
      </c>
      <c r="H165">
        <v>0</v>
      </c>
      <c r="I165">
        <v>-7</v>
      </c>
      <c r="J165">
        <v>6</v>
      </c>
      <c r="K165">
        <v>0</v>
      </c>
      <c r="L165">
        <v>5</v>
      </c>
      <c r="M165">
        <v>1</v>
      </c>
    </row>
    <row r="166" spans="1:13" x14ac:dyDescent="0.35">
      <c r="A166">
        <v>121</v>
      </c>
      <c r="B166" t="s">
        <v>214</v>
      </c>
      <c r="C166" t="s">
        <v>351</v>
      </c>
      <c r="D166">
        <v>13</v>
      </c>
      <c r="E166">
        <v>0.38461538461538464</v>
      </c>
      <c r="F166">
        <v>2093384526</v>
      </c>
      <c r="G166">
        <v>0</v>
      </c>
      <c r="H166">
        <v>-1</v>
      </c>
      <c r="I166">
        <v>-9</v>
      </c>
      <c r="J166">
        <v>5</v>
      </c>
      <c r="K166">
        <v>0</v>
      </c>
      <c r="L166">
        <v>5</v>
      </c>
      <c r="M166">
        <v>1</v>
      </c>
    </row>
    <row r="167" spans="1:13" x14ac:dyDescent="0.35">
      <c r="A167">
        <v>312</v>
      </c>
      <c r="B167" t="s">
        <v>290</v>
      </c>
      <c r="C167" t="s">
        <v>1237</v>
      </c>
      <c r="D167">
        <v>13</v>
      </c>
      <c r="E167">
        <v>0.46153846153846156</v>
      </c>
      <c r="F167">
        <v>1715810477</v>
      </c>
      <c r="G167">
        <v>0</v>
      </c>
      <c r="H167">
        <v>0</v>
      </c>
      <c r="I167">
        <v>-9</v>
      </c>
      <c r="J167">
        <v>6</v>
      </c>
      <c r="K167">
        <v>0</v>
      </c>
      <c r="L167">
        <v>4</v>
      </c>
      <c r="M167">
        <v>-7</v>
      </c>
    </row>
    <row r="168" spans="1:13" x14ac:dyDescent="0.35">
      <c r="A168">
        <v>278</v>
      </c>
      <c r="B168" t="s">
        <v>176</v>
      </c>
      <c r="C168" t="s">
        <v>177</v>
      </c>
      <c r="D168">
        <v>13</v>
      </c>
      <c r="E168">
        <v>0.53846153846153844</v>
      </c>
      <c r="F168">
        <v>1240685784</v>
      </c>
      <c r="G168">
        <v>0</v>
      </c>
      <c r="H168">
        <v>0</v>
      </c>
      <c r="I168">
        <v>-9</v>
      </c>
      <c r="J168">
        <v>7</v>
      </c>
      <c r="K168">
        <v>0</v>
      </c>
      <c r="L168">
        <v>6</v>
      </c>
      <c r="M168">
        <v>-1</v>
      </c>
    </row>
    <row r="169" spans="1:13" x14ac:dyDescent="0.35">
      <c r="A169">
        <v>272</v>
      </c>
      <c r="B169" t="s">
        <v>473</v>
      </c>
      <c r="C169" t="s">
        <v>442</v>
      </c>
      <c r="D169">
        <v>13</v>
      </c>
      <c r="E169">
        <v>0.30769230769230771</v>
      </c>
      <c r="F169">
        <v>1140959080</v>
      </c>
      <c r="G169">
        <v>0</v>
      </c>
      <c r="H169">
        <v>0</v>
      </c>
      <c r="I169">
        <v>-9</v>
      </c>
      <c r="J169">
        <v>4</v>
      </c>
      <c r="K169">
        <v>0</v>
      </c>
      <c r="L169">
        <v>3</v>
      </c>
      <c r="M169">
        <v>-7</v>
      </c>
    </row>
    <row r="170" spans="1:13" x14ac:dyDescent="0.35">
      <c r="A170">
        <v>228</v>
      </c>
      <c r="B170" t="s">
        <v>802</v>
      </c>
      <c r="C170" t="s">
        <v>803</v>
      </c>
      <c r="D170">
        <v>13</v>
      </c>
      <c r="E170">
        <v>0.38461538461538464</v>
      </c>
      <c r="F170">
        <v>675164787</v>
      </c>
      <c r="G170">
        <v>0</v>
      </c>
      <c r="H170">
        <v>0</v>
      </c>
      <c r="I170">
        <v>-9</v>
      </c>
      <c r="J170">
        <v>5</v>
      </c>
      <c r="K170">
        <v>0</v>
      </c>
      <c r="L170">
        <v>5</v>
      </c>
      <c r="M170">
        <v>1</v>
      </c>
    </row>
    <row r="171" spans="1:13" x14ac:dyDescent="0.35">
      <c r="A171">
        <v>320</v>
      </c>
      <c r="B171" t="s">
        <v>1255</v>
      </c>
      <c r="C171" t="s">
        <v>1256</v>
      </c>
      <c r="D171">
        <v>13</v>
      </c>
      <c r="E171">
        <v>0.38461538461538464</v>
      </c>
      <c r="F171">
        <v>478356565</v>
      </c>
      <c r="G171">
        <v>0</v>
      </c>
      <c r="H171">
        <v>0</v>
      </c>
      <c r="I171">
        <v>-9</v>
      </c>
      <c r="J171">
        <v>5</v>
      </c>
      <c r="K171">
        <v>0</v>
      </c>
      <c r="L171">
        <v>5</v>
      </c>
      <c r="M171">
        <v>1</v>
      </c>
    </row>
    <row r="172" spans="1:13" x14ac:dyDescent="0.35">
      <c r="A172">
        <v>166</v>
      </c>
      <c r="B172" t="s">
        <v>315</v>
      </c>
      <c r="C172" t="s">
        <v>316</v>
      </c>
      <c r="D172">
        <v>13</v>
      </c>
      <c r="E172">
        <v>0.38461538461538464</v>
      </c>
      <c r="F172">
        <v>281308328</v>
      </c>
      <c r="G172">
        <v>0</v>
      </c>
      <c r="H172">
        <v>0</v>
      </c>
      <c r="I172">
        <v>-9</v>
      </c>
      <c r="J172">
        <v>5</v>
      </c>
      <c r="K172">
        <v>0</v>
      </c>
      <c r="L172">
        <v>5</v>
      </c>
      <c r="M172">
        <v>1</v>
      </c>
    </row>
    <row r="173" spans="1:13" x14ac:dyDescent="0.35">
      <c r="A173">
        <v>190</v>
      </c>
      <c r="B173" t="s">
        <v>660</v>
      </c>
      <c r="C173" t="s">
        <v>661</v>
      </c>
      <c r="D173">
        <v>13</v>
      </c>
      <c r="E173">
        <v>0.38461538461538464</v>
      </c>
      <c r="F173">
        <v>40531959</v>
      </c>
      <c r="G173">
        <v>0</v>
      </c>
      <c r="H173">
        <v>0</v>
      </c>
      <c r="I173">
        <v>-9</v>
      </c>
      <c r="J173">
        <v>5</v>
      </c>
      <c r="K173">
        <v>0</v>
      </c>
      <c r="L173">
        <v>5</v>
      </c>
      <c r="M173">
        <v>1</v>
      </c>
    </row>
    <row r="174" spans="1:13" x14ac:dyDescent="0.35">
      <c r="A174">
        <v>288</v>
      </c>
      <c r="B174" t="s">
        <v>1243</v>
      </c>
      <c r="C174" t="s">
        <v>1244</v>
      </c>
      <c r="D174">
        <v>13</v>
      </c>
      <c r="E174">
        <v>0.30769230769230771</v>
      </c>
      <c r="F174">
        <v>2046669043</v>
      </c>
      <c r="G174">
        <v>0</v>
      </c>
      <c r="H174">
        <v>0</v>
      </c>
      <c r="I174">
        <v>-11</v>
      </c>
      <c r="J174">
        <v>4</v>
      </c>
      <c r="K174">
        <v>0</v>
      </c>
      <c r="L174">
        <v>4</v>
      </c>
      <c r="M174">
        <v>-1</v>
      </c>
    </row>
    <row r="175" spans="1:13" x14ac:dyDescent="0.35">
      <c r="A175">
        <v>40</v>
      </c>
      <c r="B175" t="s">
        <v>109</v>
      </c>
      <c r="C175" t="s">
        <v>110</v>
      </c>
      <c r="D175">
        <v>13</v>
      </c>
      <c r="E175">
        <v>0.46153846153846156</v>
      </c>
      <c r="F175">
        <v>1104614386</v>
      </c>
      <c r="G175">
        <v>0</v>
      </c>
      <c r="H175">
        <v>-1</v>
      </c>
      <c r="I175">
        <v>-11</v>
      </c>
      <c r="J175">
        <v>6</v>
      </c>
      <c r="K175">
        <v>0</v>
      </c>
      <c r="L175">
        <v>4</v>
      </c>
      <c r="M175">
        <v>-7</v>
      </c>
    </row>
    <row r="176" spans="1:13" x14ac:dyDescent="0.35">
      <c r="A176">
        <v>263</v>
      </c>
      <c r="B176" t="s">
        <v>438</v>
      </c>
      <c r="C176" t="s">
        <v>604</v>
      </c>
      <c r="D176">
        <v>13</v>
      </c>
      <c r="E176">
        <v>0.38461538461538464</v>
      </c>
      <c r="F176">
        <v>491311121</v>
      </c>
      <c r="G176">
        <v>0</v>
      </c>
      <c r="H176">
        <v>0</v>
      </c>
      <c r="I176">
        <v>-11</v>
      </c>
      <c r="J176">
        <v>5</v>
      </c>
      <c r="K176">
        <v>0</v>
      </c>
      <c r="L176">
        <v>5</v>
      </c>
      <c r="M176">
        <v>-1</v>
      </c>
    </row>
    <row r="177" spans="1:13" x14ac:dyDescent="0.35">
      <c r="A177">
        <v>315</v>
      </c>
      <c r="B177" t="s">
        <v>1245</v>
      </c>
      <c r="C177" t="s">
        <v>1246</v>
      </c>
      <c r="D177">
        <v>13</v>
      </c>
      <c r="E177">
        <v>0.30769230769230771</v>
      </c>
      <c r="F177">
        <v>326918615</v>
      </c>
      <c r="G177">
        <v>0</v>
      </c>
      <c r="H177">
        <v>0</v>
      </c>
      <c r="I177">
        <v>-11</v>
      </c>
      <c r="J177">
        <v>4</v>
      </c>
      <c r="K177">
        <v>0</v>
      </c>
      <c r="L177">
        <v>4</v>
      </c>
      <c r="M177">
        <v>-1</v>
      </c>
    </row>
    <row r="178" spans="1:13" x14ac:dyDescent="0.35">
      <c r="A178">
        <v>126</v>
      </c>
      <c r="B178" t="s">
        <v>655</v>
      </c>
      <c r="C178" t="s">
        <v>409</v>
      </c>
      <c r="D178">
        <v>13</v>
      </c>
      <c r="E178">
        <v>0.38461538461538464</v>
      </c>
      <c r="F178">
        <v>2065054689</v>
      </c>
      <c r="G178">
        <v>0</v>
      </c>
      <c r="H178">
        <v>0</v>
      </c>
      <c r="I178">
        <v>-13</v>
      </c>
      <c r="J178">
        <v>5</v>
      </c>
      <c r="K178">
        <v>0</v>
      </c>
      <c r="L178">
        <v>4</v>
      </c>
      <c r="M178">
        <v>-5</v>
      </c>
    </row>
    <row r="179" spans="1:13" x14ac:dyDescent="0.35">
      <c r="A179">
        <v>308</v>
      </c>
      <c r="B179" t="s">
        <v>156</v>
      </c>
      <c r="C179" t="s">
        <v>1229</v>
      </c>
      <c r="D179">
        <v>13</v>
      </c>
      <c r="E179">
        <v>0.38461538461538464</v>
      </c>
      <c r="F179">
        <v>672979011</v>
      </c>
      <c r="G179">
        <v>0</v>
      </c>
      <c r="H179">
        <v>0</v>
      </c>
      <c r="I179">
        <v>-13</v>
      </c>
      <c r="J179">
        <v>5</v>
      </c>
      <c r="K179">
        <v>0</v>
      </c>
      <c r="L179">
        <v>5</v>
      </c>
      <c r="M179">
        <v>-3</v>
      </c>
    </row>
    <row r="180" spans="1:13" x14ac:dyDescent="0.35">
      <c r="A180">
        <v>218</v>
      </c>
      <c r="B180" t="s">
        <v>376</v>
      </c>
      <c r="C180" t="s">
        <v>377</v>
      </c>
      <c r="D180">
        <v>13</v>
      </c>
      <c r="E180">
        <v>0.38461538461538464</v>
      </c>
      <c r="F180">
        <v>182622848</v>
      </c>
      <c r="G180">
        <v>0</v>
      </c>
      <c r="H180">
        <v>0</v>
      </c>
      <c r="I180">
        <v>-13</v>
      </c>
      <c r="J180">
        <v>5</v>
      </c>
      <c r="K180">
        <v>0</v>
      </c>
      <c r="L180">
        <v>5</v>
      </c>
      <c r="M180">
        <v>-3</v>
      </c>
    </row>
    <row r="181" spans="1:13" x14ac:dyDescent="0.35">
      <c r="A181">
        <v>170</v>
      </c>
      <c r="B181" t="s">
        <v>133</v>
      </c>
      <c r="C181" t="s">
        <v>316</v>
      </c>
      <c r="D181">
        <v>13</v>
      </c>
      <c r="E181">
        <v>0.46153846153846156</v>
      </c>
      <c r="F181">
        <v>182509276</v>
      </c>
      <c r="G181">
        <v>0</v>
      </c>
      <c r="H181">
        <v>0</v>
      </c>
      <c r="I181">
        <v>-13</v>
      </c>
      <c r="J181">
        <v>6</v>
      </c>
      <c r="K181">
        <v>0</v>
      </c>
      <c r="L181">
        <v>3</v>
      </c>
      <c r="M181">
        <v>-19</v>
      </c>
    </row>
    <row r="182" spans="1:13" x14ac:dyDescent="0.35">
      <c r="A182">
        <v>43</v>
      </c>
      <c r="B182" t="s">
        <v>132</v>
      </c>
      <c r="C182" t="s">
        <v>212</v>
      </c>
      <c r="D182">
        <v>13</v>
      </c>
      <c r="E182">
        <v>0.46153846153846156</v>
      </c>
      <c r="F182">
        <v>1700507249</v>
      </c>
      <c r="G182">
        <v>0</v>
      </c>
      <c r="H182">
        <v>0</v>
      </c>
      <c r="I182">
        <v>-15</v>
      </c>
      <c r="J182">
        <v>6</v>
      </c>
      <c r="K182">
        <v>0</v>
      </c>
      <c r="L182">
        <v>4</v>
      </c>
      <c r="M182">
        <v>-15</v>
      </c>
    </row>
    <row r="183" spans="1:13" x14ac:dyDescent="0.35">
      <c r="A183">
        <v>243</v>
      </c>
      <c r="B183" t="s">
        <v>130</v>
      </c>
      <c r="C183" t="s">
        <v>131</v>
      </c>
      <c r="D183">
        <v>13</v>
      </c>
      <c r="E183">
        <v>0.30769230769230771</v>
      </c>
      <c r="F183">
        <v>397603471</v>
      </c>
      <c r="G183">
        <v>0</v>
      </c>
      <c r="H183">
        <v>0</v>
      </c>
      <c r="I183">
        <v>-15</v>
      </c>
      <c r="J183">
        <v>4</v>
      </c>
      <c r="K183">
        <v>0</v>
      </c>
      <c r="L183">
        <v>4</v>
      </c>
      <c r="M183">
        <v>-5</v>
      </c>
    </row>
    <row r="184" spans="1:13" x14ac:dyDescent="0.35">
      <c r="A184">
        <v>185</v>
      </c>
      <c r="B184" t="s">
        <v>359</v>
      </c>
      <c r="C184" t="s">
        <v>298</v>
      </c>
      <c r="D184">
        <v>13</v>
      </c>
      <c r="E184">
        <v>0.38461538461538464</v>
      </c>
      <c r="F184">
        <v>1836288414</v>
      </c>
      <c r="G184">
        <v>0</v>
      </c>
      <c r="H184">
        <v>0</v>
      </c>
      <c r="I184">
        <v>-17</v>
      </c>
      <c r="J184">
        <v>5</v>
      </c>
      <c r="K184">
        <v>0</v>
      </c>
      <c r="L184">
        <v>4</v>
      </c>
      <c r="M184">
        <v>-13</v>
      </c>
    </row>
    <row r="185" spans="1:13" x14ac:dyDescent="0.35">
      <c r="A185">
        <v>41</v>
      </c>
      <c r="B185" t="s">
        <v>223</v>
      </c>
      <c r="C185" t="s">
        <v>387</v>
      </c>
      <c r="D185">
        <v>13</v>
      </c>
      <c r="E185">
        <v>0.30769230769230771</v>
      </c>
      <c r="F185">
        <v>1445066414</v>
      </c>
      <c r="G185">
        <v>0</v>
      </c>
      <c r="H185">
        <v>0</v>
      </c>
      <c r="I185">
        <v>-19</v>
      </c>
      <c r="J185">
        <v>4</v>
      </c>
      <c r="K185">
        <v>0</v>
      </c>
      <c r="L185">
        <v>3</v>
      </c>
      <c r="M185">
        <v>-13</v>
      </c>
    </row>
    <row r="186" spans="1:13" x14ac:dyDescent="0.35">
      <c r="A186">
        <v>293</v>
      </c>
      <c r="B186" t="s">
        <v>142</v>
      </c>
      <c r="C186" t="s">
        <v>1218</v>
      </c>
      <c r="D186">
        <v>13</v>
      </c>
      <c r="E186">
        <v>0.38461538461538464</v>
      </c>
      <c r="F186">
        <v>1333001613</v>
      </c>
      <c r="G186">
        <v>0</v>
      </c>
      <c r="H186">
        <v>0</v>
      </c>
      <c r="I186">
        <v>-21</v>
      </c>
      <c r="J186">
        <v>5</v>
      </c>
      <c r="K186">
        <v>0</v>
      </c>
      <c r="L186">
        <v>4</v>
      </c>
      <c r="M186">
        <v>-13</v>
      </c>
    </row>
    <row r="187" spans="1:13" x14ac:dyDescent="0.35">
      <c r="A187">
        <v>151</v>
      </c>
      <c r="B187" t="s">
        <v>423</v>
      </c>
      <c r="C187" t="s">
        <v>424</v>
      </c>
      <c r="D187">
        <v>13</v>
      </c>
      <c r="E187">
        <v>0.30769230769230771</v>
      </c>
      <c r="F187">
        <v>394514169</v>
      </c>
      <c r="G187">
        <v>0</v>
      </c>
      <c r="H187">
        <v>0</v>
      </c>
      <c r="I187">
        <v>-23</v>
      </c>
      <c r="J187">
        <v>4</v>
      </c>
      <c r="K187">
        <v>0</v>
      </c>
      <c r="L187">
        <v>4</v>
      </c>
      <c r="M187">
        <v>-13</v>
      </c>
    </row>
    <row r="188" spans="1:13" x14ac:dyDescent="0.35">
      <c r="A188">
        <v>319</v>
      </c>
      <c r="B188" t="s">
        <v>1253</v>
      </c>
      <c r="C188" t="s">
        <v>1254</v>
      </c>
      <c r="D188">
        <v>13</v>
      </c>
      <c r="E188">
        <v>0.15384615384615385</v>
      </c>
      <c r="F188">
        <v>633787100</v>
      </c>
      <c r="G188">
        <v>0</v>
      </c>
      <c r="H188">
        <v>0</v>
      </c>
      <c r="J188">
        <v>2</v>
      </c>
      <c r="K188">
        <v>0</v>
      </c>
      <c r="L188">
        <v>1</v>
      </c>
    </row>
    <row r="189" spans="1:13" x14ac:dyDescent="0.35">
      <c r="A189">
        <v>318</v>
      </c>
      <c r="B189" t="s">
        <v>115</v>
      </c>
      <c r="C189" t="s">
        <v>1252</v>
      </c>
      <c r="D189">
        <v>13</v>
      </c>
      <c r="E189">
        <v>0.84615384615384615</v>
      </c>
      <c r="F189">
        <v>199612809</v>
      </c>
      <c r="G189">
        <v>0</v>
      </c>
      <c r="H189">
        <v>0</v>
      </c>
      <c r="J189">
        <v>11</v>
      </c>
      <c r="K189">
        <v>0</v>
      </c>
      <c r="L189">
        <v>8</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ACCE-B540-4205-B77C-FA25EC27ECF1}">
  <sheetPr codeName="Sheet34"/>
  <dimension ref="A1:C3"/>
  <sheetViews>
    <sheetView workbookViewId="0"/>
  </sheetViews>
  <sheetFormatPr defaultRowHeight="14.5" x14ac:dyDescent="0.35"/>
  <cols>
    <col min="1" max="1" width="9.81640625" style="77" bestFit="1" customWidth="1"/>
    <col min="2" max="2" width="14.1796875" bestFit="1" customWidth="1"/>
    <col min="3" max="3" width="9.453125" bestFit="1" customWidth="1"/>
  </cols>
  <sheetData>
    <row r="1" spans="1:3" x14ac:dyDescent="0.35">
      <c r="A1" s="77" t="s">
        <v>804</v>
      </c>
      <c r="B1" t="s">
        <v>805</v>
      </c>
      <c r="C1" t="s">
        <v>9</v>
      </c>
    </row>
    <row r="2" spans="1:3" x14ac:dyDescent="0.35">
      <c r="A2" s="77">
        <v>0.59844699999999995</v>
      </c>
      <c r="B2">
        <v>109</v>
      </c>
      <c r="C2" t="s">
        <v>95</v>
      </c>
    </row>
    <row r="3" spans="1:3" x14ac:dyDescent="0.35">
      <c r="A3" s="77">
        <v>0.54697200000000001</v>
      </c>
      <c r="B3">
        <v>74</v>
      </c>
      <c r="C3" t="s">
        <v>88</v>
      </c>
    </row>
  </sheetData>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A9580-8B6F-4C8C-824F-582D7ACFFBD7}">
  <sheetPr codeName="Sheet35"/>
  <dimension ref="A1:C3"/>
  <sheetViews>
    <sheetView workbookViewId="0"/>
  </sheetViews>
  <sheetFormatPr defaultRowHeight="14.5" x14ac:dyDescent="0.35"/>
  <cols>
    <col min="1" max="1" width="9.81640625" style="77" bestFit="1" customWidth="1"/>
    <col min="2" max="2" width="14.1796875" bestFit="1" customWidth="1"/>
    <col min="3" max="3" width="10" bestFit="1" customWidth="1"/>
  </cols>
  <sheetData>
    <row r="1" spans="1:3" x14ac:dyDescent="0.35">
      <c r="A1" s="77" t="s">
        <v>804</v>
      </c>
      <c r="B1" t="s">
        <v>805</v>
      </c>
      <c r="C1" t="s">
        <v>8</v>
      </c>
    </row>
    <row r="2" spans="1:3" x14ac:dyDescent="0.35">
      <c r="A2" s="77">
        <v>0.59133999999999998</v>
      </c>
      <c r="B2">
        <v>130</v>
      </c>
      <c r="C2" t="s">
        <v>89</v>
      </c>
    </row>
    <row r="3" spans="1:3" x14ac:dyDescent="0.35">
      <c r="A3" s="77">
        <v>0.53983499999999995</v>
      </c>
      <c r="B3">
        <v>56</v>
      </c>
      <c r="C3" t="s">
        <v>87</v>
      </c>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AB963-BB0C-47F4-B004-D10B878C478B}">
  <sheetPr codeName="Sheet36"/>
  <dimension ref="A1:K19"/>
  <sheetViews>
    <sheetView workbookViewId="0"/>
  </sheetViews>
  <sheetFormatPr defaultRowHeight="14.5" outlineLevelCol="1" x14ac:dyDescent="0.35"/>
  <cols>
    <col min="1" max="1" width="9.26953125" bestFit="1" customWidth="1"/>
    <col min="2" max="2" width="10" hidden="1" customWidth="1" outlineLevel="1"/>
    <col min="3" max="3" width="16.7265625" bestFit="1" customWidth="1" collapsed="1"/>
    <col min="4" max="4" width="12.453125" style="95" bestFit="1" customWidth="1"/>
    <col min="5" max="5" width="16.26953125" style="95" bestFit="1" customWidth="1"/>
    <col min="6" max="6" width="7.81640625" bestFit="1" customWidth="1"/>
    <col min="7" max="7" width="8.7265625" bestFit="1" customWidth="1"/>
    <col min="8" max="8" width="9" bestFit="1" customWidth="1"/>
    <col min="9" max="9" width="14.81640625" bestFit="1" customWidth="1"/>
    <col min="10" max="10" width="13.26953125" style="94" bestFit="1" customWidth="1"/>
    <col min="11" max="11" width="39.54296875" bestFit="1" customWidth="1"/>
  </cols>
  <sheetData>
    <row r="1" spans="1:11" x14ac:dyDescent="0.35">
      <c r="A1" t="s">
        <v>812</v>
      </c>
      <c r="B1" t="s">
        <v>72</v>
      </c>
      <c r="C1" t="s">
        <v>667</v>
      </c>
      <c r="D1" s="95" t="s">
        <v>813</v>
      </c>
      <c r="E1" s="95" t="s">
        <v>814</v>
      </c>
      <c r="F1" t="s">
        <v>815</v>
      </c>
      <c r="G1" t="s">
        <v>816</v>
      </c>
      <c r="H1" t="s">
        <v>817</v>
      </c>
      <c r="I1" t="s">
        <v>818</v>
      </c>
      <c r="J1" s="94" t="s">
        <v>819</v>
      </c>
      <c r="K1" t="s">
        <v>670</v>
      </c>
    </row>
    <row r="2" spans="1:11" x14ac:dyDescent="0.35">
      <c r="A2">
        <v>173</v>
      </c>
      <c r="B2">
        <v>7</v>
      </c>
      <c r="C2" t="s">
        <v>695</v>
      </c>
      <c r="D2" s="95">
        <v>15794</v>
      </c>
      <c r="E2" s="95">
        <v>12533</v>
      </c>
      <c r="F2">
        <v>113</v>
      </c>
      <c r="G2">
        <v>4</v>
      </c>
      <c r="H2">
        <v>56</v>
      </c>
      <c r="I2">
        <v>460</v>
      </c>
      <c r="J2" s="94">
        <v>1.2601930902417617</v>
      </c>
      <c r="K2" t="s">
        <v>698</v>
      </c>
    </row>
    <row r="3" spans="1:11" x14ac:dyDescent="0.35">
      <c r="A3">
        <v>174</v>
      </c>
      <c r="B3">
        <v>11</v>
      </c>
      <c r="C3" t="s">
        <v>711</v>
      </c>
      <c r="D3" s="95">
        <v>14967</v>
      </c>
      <c r="E3" s="95">
        <v>13467</v>
      </c>
      <c r="F3">
        <v>107</v>
      </c>
      <c r="G3">
        <v>3</v>
      </c>
      <c r="H3">
        <v>64</v>
      </c>
      <c r="I3">
        <v>434</v>
      </c>
      <c r="J3" s="94">
        <v>1.1113833815994654</v>
      </c>
      <c r="K3" t="s">
        <v>714</v>
      </c>
    </row>
    <row r="4" spans="1:11" x14ac:dyDescent="0.35">
      <c r="A4">
        <v>174</v>
      </c>
      <c r="B4">
        <v>6</v>
      </c>
      <c r="C4" t="s">
        <v>691</v>
      </c>
      <c r="D4" s="95">
        <v>15043</v>
      </c>
      <c r="E4" s="95">
        <v>12797</v>
      </c>
      <c r="F4">
        <v>104</v>
      </c>
      <c r="G4">
        <v>1</v>
      </c>
      <c r="H4">
        <v>69</v>
      </c>
      <c r="I4">
        <v>418</v>
      </c>
      <c r="J4" s="94">
        <v>1.1755098851293271</v>
      </c>
      <c r="K4" t="s">
        <v>694</v>
      </c>
    </row>
    <row r="5" spans="1:11" x14ac:dyDescent="0.35">
      <c r="A5">
        <v>174</v>
      </c>
      <c r="B5">
        <v>8</v>
      </c>
      <c r="C5" t="s">
        <v>699</v>
      </c>
      <c r="D5" s="95">
        <v>14854</v>
      </c>
      <c r="E5" s="95">
        <v>13664</v>
      </c>
      <c r="F5">
        <v>101</v>
      </c>
      <c r="G5">
        <v>2</v>
      </c>
      <c r="H5">
        <v>71</v>
      </c>
      <c r="I5">
        <v>408</v>
      </c>
      <c r="J5" s="94">
        <v>1.0870901639344261</v>
      </c>
      <c r="K5" t="s">
        <v>702</v>
      </c>
    </row>
    <row r="6" spans="1:11" x14ac:dyDescent="0.35">
      <c r="A6">
        <v>173</v>
      </c>
      <c r="B6">
        <v>2</v>
      </c>
      <c r="C6" t="s">
        <v>675</v>
      </c>
      <c r="D6" s="95">
        <v>15065</v>
      </c>
      <c r="E6" s="95">
        <v>13317</v>
      </c>
      <c r="F6">
        <v>101</v>
      </c>
      <c r="G6">
        <v>0</v>
      </c>
      <c r="H6">
        <v>72</v>
      </c>
      <c r="I6">
        <v>404</v>
      </c>
      <c r="J6" s="94">
        <v>1.1312607944732298</v>
      </c>
      <c r="K6" t="s">
        <v>678</v>
      </c>
    </row>
    <row r="7" spans="1:11" x14ac:dyDescent="0.35">
      <c r="A7">
        <v>174</v>
      </c>
      <c r="B7">
        <v>18</v>
      </c>
      <c r="C7" t="s">
        <v>737</v>
      </c>
      <c r="D7" s="95">
        <v>15048</v>
      </c>
      <c r="E7" s="95">
        <v>13725</v>
      </c>
      <c r="F7">
        <v>96</v>
      </c>
      <c r="G7">
        <v>3</v>
      </c>
      <c r="H7">
        <v>75</v>
      </c>
      <c r="I7">
        <v>390</v>
      </c>
      <c r="J7" s="94">
        <v>1.0963934426229509</v>
      </c>
      <c r="K7" t="s">
        <v>740</v>
      </c>
    </row>
    <row r="8" spans="1:11" x14ac:dyDescent="0.35">
      <c r="A8">
        <v>173</v>
      </c>
      <c r="B8">
        <v>12</v>
      </c>
      <c r="C8" t="s">
        <v>715</v>
      </c>
      <c r="D8" s="95">
        <v>14390</v>
      </c>
      <c r="E8" s="95">
        <v>13915</v>
      </c>
      <c r="F8">
        <v>94</v>
      </c>
      <c r="G8">
        <v>0</v>
      </c>
      <c r="H8">
        <v>79</v>
      </c>
      <c r="I8">
        <v>376</v>
      </c>
      <c r="J8" s="94">
        <v>1.0341358246496586</v>
      </c>
      <c r="K8" t="s">
        <v>718</v>
      </c>
    </row>
    <row r="9" spans="1:11" x14ac:dyDescent="0.35">
      <c r="A9">
        <v>173</v>
      </c>
      <c r="B9">
        <v>3</v>
      </c>
      <c r="C9" t="s">
        <v>679</v>
      </c>
      <c r="D9" s="95">
        <v>14401</v>
      </c>
      <c r="E9" s="95">
        <v>14575</v>
      </c>
      <c r="F9">
        <v>92</v>
      </c>
      <c r="G9">
        <v>1</v>
      </c>
      <c r="H9">
        <v>80</v>
      </c>
      <c r="I9">
        <v>370</v>
      </c>
      <c r="J9" s="94">
        <v>0.98806174957118353</v>
      </c>
      <c r="K9" t="s">
        <v>682</v>
      </c>
    </row>
    <row r="10" spans="1:11" x14ac:dyDescent="0.35">
      <c r="A10">
        <v>174</v>
      </c>
      <c r="B10">
        <v>16</v>
      </c>
      <c r="C10" t="s">
        <v>730</v>
      </c>
      <c r="D10" s="95">
        <v>14671</v>
      </c>
      <c r="E10" s="95">
        <v>13992</v>
      </c>
      <c r="F10">
        <v>90</v>
      </c>
      <c r="G10">
        <v>0</v>
      </c>
      <c r="H10">
        <v>84</v>
      </c>
      <c r="I10">
        <v>360</v>
      </c>
      <c r="J10" s="94">
        <v>1.0485277301315037</v>
      </c>
      <c r="K10" t="s">
        <v>733</v>
      </c>
    </row>
    <row r="11" spans="1:11" x14ac:dyDescent="0.35">
      <c r="A11">
        <v>173</v>
      </c>
      <c r="B11">
        <v>13</v>
      </c>
      <c r="C11" t="s">
        <v>719</v>
      </c>
      <c r="D11" s="95">
        <v>14724</v>
      </c>
      <c r="E11" s="95">
        <v>14040</v>
      </c>
      <c r="F11">
        <v>89</v>
      </c>
      <c r="G11">
        <v>1</v>
      </c>
      <c r="H11">
        <v>83</v>
      </c>
      <c r="I11">
        <v>358</v>
      </c>
      <c r="J11" s="94">
        <v>1.0487179487179488</v>
      </c>
      <c r="K11" t="s">
        <v>722</v>
      </c>
    </row>
    <row r="12" spans="1:11" x14ac:dyDescent="0.35">
      <c r="A12">
        <v>173</v>
      </c>
      <c r="B12">
        <v>1</v>
      </c>
      <c r="C12" t="s">
        <v>671</v>
      </c>
      <c r="D12" s="95">
        <v>15516</v>
      </c>
      <c r="E12" s="95">
        <v>14224</v>
      </c>
      <c r="F12">
        <v>88</v>
      </c>
      <c r="G12">
        <v>2</v>
      </c>
      <c r="H12">
        <v>83</v>
      </c>
      <c r="I12">
        <v>356</v>
      </c>
      <c r="J12" s="94">
        <v>1.0908323959505062</v>
      </c>
      <c r="K12" t="s">
        <v>674</v>
      </c>
    </row>
    <row r="13" spans="1:11" x14ac:dyDescent="0.35">
      <c r="A13">
        <v>173</v>
      </c>
      <c r="B13">
        <v>4</v>
      </c>
      <c r="C13" t="s">
        <v>683</v>
      </c>
      <c r="D13" s="95">
        <v>12688</v>
      </c>
      <c r="E13" s="95">
        <v>13974</v>
      </c>
      <c r="F13">
        <v>79</v>
      </c>
      <c r="G13">
        <v>1</v>
      </c>
      <c r="H13">
        <v>93</v>
      </c>
      <c r="I13">
        <v>318</v>
      </c>
      <c r="J13" s="94">
        <v>0.90797194790324887</v>
      </c>
      <c r="K13" t="s">
        <v>686</v>
      </c>
    </row>
    <row r="14" spans="1:11" x14ac:dyDescent="0.35">
      <c r="A14">
        <v>174</v>
      </c>
      <c r="B14">
        <v>5</v>
      </c>
      <c r="C14" t="s">
        <v>687</v>
      </c>
      <c r="D14" s="95">
        <v>14699</v>
      </c>
      <c r="E14" s="95">
        <v>16144</v>
      </c>
      <c r="F14">
        <v>79</v>
      </c>
      <c r="G14">
        <v>0</v>
      </c>
      <c r="H14">
        <v>95</v>
      </c>
      <c r="I14">
        <v>316</v>
      </c>
      <c r="J14" s="94">
        <v>0.9104930624380575</v>
      </c>
      <c r="K14" t="s">
        <v>690</v>
      </c>
    </row>
    <row r="15" spans="1:11" x14ac:dyDescent="0.35">
      <c r="A15">
        <v>173</v>
      </c>
      <c r="B15">
        <v>14</v>
      </c>
      <c r="C15" t="s">
        <v>723</v>
      </c>
      <c r="D15" s="95">
        <v>13529</v>
      </c>
      <c r="E15" s="95">
        <v>14710</v>
      </c>
      <c r="F15">
        <v>76</v>
      </c>
      <c r="G15">
        <v>2</v>
      </c>
      <c r="H15">
        <v>95</v>
      </c>
      <c r="I15">
        <v>308</v>
      </c>
      <c r="J15" s="94">
        <v>0.91971447994561528</v>
      </c>
      <c r="K15" t="s">
        <v>726</v>
      </c>
    </row>
    <row r="16" spans="1:11" x14ac:dyDescent="0.35">
      <c r="A16">
        <v>173</v>
      </c>
      <c r="B16">
        <v>10</v>
      </c>
      <c r="C16" t="s">
        <v>707</v>
      </c>
      <c r="D16" s="95">
        <v>13406</v>
      </c>
      <c r="E16" s="95">
        <v>15521</v>
      </c>
      <c r="F16">
        <v>70</v>
      </c>
      <c r="G16">
        <v>1</v>
      </c>
      <c r="H16">
        <v>102</v>
      </c>
      <c r="I16">
        <v>282</v>
      </c>
      <c r="J16" s="94">
        <v>0.86373300689388566</v>
      </c>
      <c r="K16" t="s">
        <v>710</v>
      </c>
    </row>
    <row r="17" spans="1:11" x14ac:dyDescent="0.35">
      <c r="A17">
        <v>173</v>
      </c>
      <c r="B17">
        <v>15</v>
      </c>
      <c r="C17" t="s">
        <v>727</v>
      </c>
      <c r="D17" s="95">
        <v>13709</v>
      </c>
      <c r="E17" s="95">
        <v>15725</v>
      </c>
      <c r="F17">
        <v>61</v>
      </c>
      <c r="G17">
        <v>0</v>
      </c>
      <c r="H17">
        <v>112</v>
      </c>
      <c r="I17">
        <v>244</v>
      </c>
      <c r="J17" s="94">
        <v>0.87179650238473771</v>
      </c>
      <c r="K17" t="s">
        <v>729</v>
      </c>
    </row>
    <row r="18" spans="1:11" x14ac:dyDescent="0.35">
      <c r="A18">
        <v>174</v>
      </c>
      <c r="B18">
        <v>9</v>
      </c>
      <c r="C18" t="s">
        <v>703</v>
      </c>
      <c r="D18" s="95">
        <v>12617</v>
      </c>
      <c r="E18" s="95">
        <v>15212</v>
      </c>
      <c r="F18">
        <v>60</v>
      </c>
      <c r="G18">
        <v>1</v>
      </c>
      <c r="H18">
        <v>113</v>
      </c>
      <c r="I18">
        <v>242</v>
      </c>
      <c r="J18" s="94">
        <v>0.82941099132264007</v>
      </c>
      <c r="K18" t="s">
        <v>706</v>
      </c>
    </row>
    <row r="19" spans="1:11" x14ac:dyDescent="0.35">
      <c r="A19">
        <v>174</v>
      </c>
      <c r="B19">
        <v>17</v>
      </c>
      <c r="C19" t="s">
        <v>734</v>
      </c>
      <c r="D19" s="95">
        <v>12691</v>
      </c>
      <c r="E19" s="95">
        <v>16277</v>
      </c>
      <c r="F19">
        <v>49</v>
      </c>
      <c r="G19">
        <v>2</v>
      </c>
      <c r="H19">
        <v>123</v>
      </c>
      <c r="I19">
        <v>200</v>
      </c>
      <c r="J19" s="94">
        <v>0.77968913190391353</v>
      </c>
      <c r="K19" t="s">
        <v>736</v>
      </c>
    </row>
  </sheetData>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18E32-5908-4169-A141-2D50CF4A7E5D}">
  <sheetPr codeName="Sheet361"/>
  <dimension ref="A1:H2"/>
  <sheetViews>
    <sheetView workbookViewId="0"/>
  </sheetViews>
  <sheetFormatPr defaultRowHeight="14.5" x14ac:dyDescent="0.35"/>
  <cols>
    <col min="1" max="1" width="10.81640625" bestFit="1" customWidth="1"/>
    <col min="2" max="2" width="12.453125" bestFit="1" customWidth="1"/>
    <col min="3" max="3" width="11.1796875" bestFit="1" customWidth="1"/>
    <col min="4" max="4" width="13.26953125" bestFit="1" customWidth="1"/>
    <col min="5" max="5" width="25.1796875" bestFit="1" customWidth="1"/>
    <col min="6" max="6" width="19.81640625" bestFit="1" customWidth="1"/>
    <col min="7" max="7" width="13.81640625" bestFit="1" customWidth="1"/>
    <col min="8" max="8" width="18.54296875" bestFit="1" customWidth="1"/>
  </cols>
  <sheetData>
    <row r="1" spans="1:8" x14ac:dyDescent="0.35">
      <c r="A1" t="s">
        <v>42</v>
      </c>
      <c r="B1" t="s">
        <v>49</v>
      </c>
      <c r="C1" t="s">
        <v>4</v>
      </c>
      <c r="D1" t="s">
        <v>663</v>
      </c>
      <c r="E1" t="s">
        <v>50</v>
      </c>
      <c r="F1" t="s">
        <v>640</v>
      </c>
      <c r="G1" t="s">
        <v>54</v>
      </c>
      <c r="H1" t="s">
        <v>810</v>
      </c>
    </row>
    <row r="2" spans="1:8" x14ac:dyDescent="0.35">
      <c r="A2">
        <v>238</v>
      </c>
      <c r="B2" t="s">
        <v>441</v>
      </c>
      <c r="C2" t="s">
        <v>442</v>
      </c>
      <c r="D2">
        <v>1</v>
      </c>
      <c r="E2">
        <v>9</v>
      </c>
      <c r="F2">
        <v>115</v>
      </c>
      <c r="G2" t="b">
        <v>1</v>
      </c>
      <c r="H2">
        <v>52</v>
      </c>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9F132-4F75-4234-96EF-4C09D4A9D180}">
  <sheetPr codeName="Sheet37"/>
  <dimension ref="A1:D19"/>
  <sheetViews>
    <sheetView workbookViewId="0"/>
  </sheetViews>
  <sheetFormatPr defaultRowHeight="14.5" x14ac:dyDescent="0.35"/>
  <cols>
    <col min="2" max="2" width="26.54296875" customWidth="1"/>
    <col min="3" max="3" width="19.26953125" customWidth="1"/>
    <col min="4" max="4" width="18" customWidth="1"/>
  </cols>
  <sheetData>
    <row r="1" spans="1:4" s="1" customFormat="1" x14ac:dyDescent="0.35">
      <c r="A1" s="121" t="s">
        <v>72</v>
      </c>
      <c r="B1" s="121" t="s">
        <v>667</v>
      </c>
      <c r="C1" s="121" t="s">
        <v>668</v>
      </c>
      <c r="D1" s="121" t="s">
        <v>669</v>
      </c>
    </row>
    <row r="2" spans="1:4" x14ac:dyDescent="0.35">
      <c r="A2" s="120">
        <v>1</v>
      </c>
      <c r="B2" s="122" t="s">
        <v>671</v>
      </c>
      <c r="C2" s="122" t="s">
        <v>672</v>
      </c>
      <c r="D2" s="122" t="s">
        <v>673</v>
      </c>
    </row>
    <row r="3" spans="1:4" x14ac:dyDescent="0.35">
      <c r="A3" s="120">
        <v>2</v>
      </c>
      <c r="B3" s="122" t="s">
        <v>675</v>
      </c>
      <c r="C3" s="122" t="s">
        <v>676</v>
      </c>
      <c r="D3" s="122" t="s">
        <v>677</v>
      </c>
    </row>
    <row r="4" spans="1:4" x14ac:dyDescent="0.35">
      <c r="A4" s="120">
        <v>3</v>
      </c>
      <c r="B4" s="122" t="s">
        <v>679</v>
      </c>
      <c r="C4" s="122" t="s">
        <v>680</v>
      </c>
      <c r="D4" s="122" t="s">
        <v>681</v>
      </c>
    </row>
    <row r="5" spans="1:4" x14ac:dyDescent="0.35">
      <c r="A5" s="120">
        <v>4</v>
      </c>
      <c r="B5" s="122" t="s">
        <v>683</v>
      </c>
      <c r="C5" s="122" t="s">
        <v>684</v>
      </c>
      <c r="D5" s="122" t="s">
        <v>685</v>
      </c>
    </row>
    <row r="6" spans="1:4" x14ac:dyDescent="0.35">
      <c r="A6" s="120">
        <v>5</v>
      </c>
      <c r="B6" s="122" t="s">
        <v>687</v>
      </c>
      <c r="C6" s="122" t="s">
        <v>688</v>
      </c>
      <c r="D6" s="122" t="s">
        <v>689</v>
      </c>
    </row>
    <row r="7" spans="1:4" x14ac:dyDescent="0.35">
      <c r="A7" s="120">
        <v>6</v>
      </c>
      <c r="B7" s="122" t="s">
        <v>691</v>
      </c>
      <c r="C7" s="122" t="s">
        <v>692</v>
      </c>
      <c r="D7" s="122" t="s">
        <v>693</v>
      </c>
    </row>
    <row r="8" spans="1:4" x14ac:dyDescent="0.35">
      <c r="A8" s="120">
        <v>7</v>
      </c>
      <c r="B8" s="122" t="s">
        <v>695</v>
      </c>
      <c r="C8" s="122" t="s">
        <v>696</v>
      </c>
      <c r="D8" s="122" t="s">
        <v>697</v>
      </c>
    </row>
    <row r="9" spans="1:4" x14ac:dyDescent="0.35">
      <c r="A9" s="120">
        <v>8</v>
      </c>
      <c r="B9" s="122" t="s">
        <v>699</v>
      </c>
      <c r="C9" s="122" t="s">
        <v>700</v>
      </c>
      <c r="D9" s="122" t="s">
        <v>701</v>
      </c>
    </row>
    <row r="10" spans="1:4" x14ac:dyDescent="0.35">
      <c r="A10" s="120">
        <v>9</v>
      </c>
      <c r="B10" s="122" t="s">
        <v>703</v>
      </c>
      <c r="C10" s="122" t="s">
        <v>704</v>
      </c>
      <c r="D10" s="122" t="s">
        <v>705</v>
      </c>
    </row>
    <row r="11" spans="1:4" x14ac:dyDescent="0.35">
      <c r="A11" s="120">
        <v>10</v>
      </c>
      <c r="B11" s="122" t="s">
        <v>707</v>
      </c>
      <c r="C11" s="122" t="s">
        <v>708</v>
      </c>
      <c r="D11" s="122" t="s">
        <v>709</v>
      </c>
    </row>
    <row r="12" spans="1:4" x14ac:dyDescent="0.35">
      <c r="A12" s="120">
        <v>11</v>
      </c>
      <c r="B12" s="122" t="s">
        <v>711</v>
      </c>
      <c r="C12" s="122" t="s">
        <v>712</v>
      </c>
      <c r="D12" s="122" t="s">
        <v>713</v>
      </c>
    </row>
    <row r="13" spans="1:4" x14ac:dyDescent="0.35">
      <c r="A13" s="120">
        <v>12</v>
      </c>
      <c r="B13" s="122" t="s">
        <v>715</v>
      </c>
      <c r="C13" s="122" t="s">
        <v>716</v>
      </c>
      <c r="D13" s="122" t="s">
        <v>717</v>
      </c>
    </row>
    <row r="14" spans="1:4" x14ac:dyDescent="0.35">
      <c r="A14" s="120">
        <v>13</v>
      </c>
      <c r="B14" s="122" t="s">
        <v>719</v>
      </c>
      <c r="C14" s="122" t="s">
        <v>720</v>
      </c>
      <c r="D14" s="122" t="s">
        <v>721</v>
      </c>
    </row>
    <row r="15" spans="1:4" x14ac:dyDescent="0.35">
      <c r="A15" s="120">
        <v>14</v>
      </c>
      <c r="B15" s="122" t="s">
        <v>723</v>
      </c>
      <c r="C15" s="122" t="s">
        <v>724</v>
      </c>
      <c r="D15" s="122" t="s">
        <v>725</v>
      </c>
    </row>
    <row r="16" spans="1:4" x14ac:dyDescent="0.35">
      <c r="A16" s="120">
        <v>15</v>
      </c>
      <c r="B16" s="122" t="s">
        <v>727</v>
      </c>
      <c r="C16" s="122" t="s">
        <v>624</v>
      </c>
      <c r="D16" s="122" t="s">
        <v>728</v>
      </c>
    </row>
    <row r="17" spans="1:4" x14ac:dyDescent="0.35">
      <c r="A17" s="120">
        <v>16</v>
      </c>
      <c r="B17" s="122" t="s">
        <v>730</v>
      </c>
      <c r="C17" s="122" t="s">
        <v>731</v>
      </c>
      <c r="D17" s="122" t="s">
        <v>732</v>
      </c>
    </row>
    <row r="18" spans="1:4" x14ac:dyDescent="0.35">
      <c r="A18" s="120">
        <v>17</v>
      </c>
      <c r="B18" s="122" t="s">
        <v>734</v>
      </c>
      <c r="C18" s="122" t="s">
        <v>632</v>
      </c>
      <c r="D18" s="122" t="s">
        <v>735</v>
      </c>
    </row>
    <row r="19" spans="1:4" x14ac:dyDescent="0.35">
      <c r="A19" s="120">
        <v>18</v>
      </c>
      <c r="B19" s="122" t="s">
        <v>737</v>
      </c>
      <c r="C19" s="122" t="s">
        <v>738</v>
      </c>
      <c r="D19" s="122" t="s">
        <v>739</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D44E-438E-4129-A5B7-29B975E26205}">
  <sheetPr codeName="Sheet44"/>
  <dimension ref="A1:H2"/>
  <sheetViews>
    <sheetView workbookViewId="0"/>
  </sheetViews>
  <sheetFormatPr defaultRowHeight="14.5" x14ac:dyDescent="0.35"/>
  <cols>
    <col min="1" max="1" width="10.81640625" bestFit="1" customWidth="1"/>
    <col min="2" max="2" width="12.453125" bestFit="1" customWidth="1"/>
    <col min="3" max="3" width="11.1796875" bestFit="1" customWidth="1"/>
    <col min="4" max="4" width="13.26953125" bestFit="1" customWidth="1"/>
    <col min="5" max="5" width="25.1796875" bestFit="1" customWidth="1"/>
    <col min="6" max="6" width="19.81640625" bestFit="1" customWidth="1"/>
    <col min="7" max="7" width="13.81640625" bestFit="1" customWidth="1"/>
    <col min="8" max="8" width="18.54296875" bestFit="1" customWidth="1"/>
  </cols>
  <sheetData>
    <row r="1" spans="1:8" x14ac:dyDescent="0.35">
      <c r="A1" t="s">
        <v>42</v>
      </c>
      <c r="B1" t="s">
        <v>49</v>
      </c>
      <c r="C1" t="s">
        <v>4</v>
      </c>
      <c r="D1" t="s">
        <v>663</v>
      </c>
      <c r="E1" t="s">
        <v>50</v>
      </c>
      <c r="F1" t="s">
        <v>640</v>
      </c>
      <c r="G1" t="s">
        <v>54</v>
      </c>
      <c r="H1" t="s">
        <v>810</v>
      </c>
    </row>
    <row r="2" spans="1:8" x14ac:dyDescent="0.35">
      <c r="A2">
        <v>238</v>
      </c>
      <c r="B2" t="s">
        <v>441</v>
      </c>
      <c r="C2" t="s">
        <v>442</v>
      </c>
      <c r="D2">
        <v>1</v>
      </c>
      <c r="E2">
        <v>9</v>
      </c>
      <c r="F2">
        <v>115</v>
      </c>
      <c r="G2" t="b">
        <v>1</v>
      </c>
      <c r="H2">
        <v>52</v>
      </c>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E5B0-D770-4EFD-A867-CF5A9D5ADEDB}">
  <sheetPr codeName="Sheet40"/>
  <dimension ref="B1:F672"/>
  <sheetViews>
    <sheetView workbookViewId="0"/>
  </sheetViews>
  <sheetFormatPr defaultRowHeight="14.5" x14ac:dyDescent="0.35"/>
  <cols>
    <col min="1" max="1" width="1.1796875" customWidth="1"/>
    <col min="2" max="2" width="64.453125" customWidth="1"/>
    <col min="3" max="3" width="1.54296875" customWidth="1"/>
    <col min="4" max="4" width="5.54296875" customWidth="1"/>
    <col min="5" max="6" width="16" customWidth="1"/>
  </cols>
  <sheetData>
    <row r="1" spans="2:6" x14ac:dyDescent="0.35">
      <c r="B1" s="123" t="s">
        <v>852</v>
      </c>
      <c r="C1" s="123"/>
      <c r="D1" s="132"/>
      <c r="E1" s="132"/>
      <c r="F1" s="132"/>
    </row>
    <row r="2" spans="2:6" x14ac:dyDescent="0.35">
      <c r="B2" s="123" t="s">
        <v>853</v>
      </c>
      <c r="C2" s="123"/>
      <c r="D2" s="132"/>
      <c r="E2" s="132"/>
      <c r="F2" s="132"/>
    </row>
    <row r="3" spans="2:6" x14ac:dyDescent="0.35">
      <c r="B3" s="124"/>
      <c r="C3" s="124"/>
      <c r="D3" s="133"/>
      <c r="E3" s="133"/>
      <c r="F3" s="133"/>
    </row>
    <row r="4" spans="2:6" ht="29" x14ac:dyDescent="0.35">
      <c r="B4" s="124" t="s">
        <v>854</v>
      </c>
      <c r="C4" s="124"/>
      <c r="D4" s="133"/>
      <c r="E4" s="133"/>
      <c r="F4" s="133"/>
    </row>
    <row r="5" spans="2:6" x14ac:dyDescent="0.35">
      <c r="B5" s="124"/>
      <c r="C5" s="124"/>
      <c r="D5" s="133"/>
      <c r="E5" s="133"/>
      <c r="F5" s="133"/>
    </row>
    <row r="6" spans="2:6" x14ac:dyDescent="0.35">
      <c r="B6" s="123" t="s">
        <v>855</v>
      </c>
      <c r="C6" s="123"/>
      <c r="D6" s="132"/>
      <c r="E6" s="132" t="s">
        <v>856</v>
      </c>
      <c r="F6" s="132" t="s">
        <v>857</v>
      </c>
    </row>
    <row r="7" spans="2:6" ht="15" thickBot="1" x14ac:dyDescent="0.4">
      <c r="B7" s="124"/>
      <c r="C7" s="124"/>
      <c r="D7" s="133"/>
      <c r="E7" s="133"/>
      <c r="F7" s="133"/>
    </row>
    <row r="8" spans="2:6" ht="58" x14ac:dyDescent="0.35">
      <c r="B8" s="125" t="s">
        <v>858</v>
      </c>
      <c r="C8" s="126"/>
      <c r="D8" s="134"/>
      <c r="E8" s="134">
        <v>2</v>
      </c>
      <c r="F8" s="135"/>
    </row>
    <row r="9" spans="2:6" ht="29.5" thickBot="1" x14ac:dyDescent="0.4">
      <c r="B9" s="127"/>
      <c r="C9" s="128"/>
      <c r="D9" s="136"/>
      <c r="E9" s="137" t="s">
        <v>859</v>
      </c>
      <c r="F9" s="138" t="s">
        <v>860</v>
      </c>
    </row>
    <row r="10" spans="2:6" ht="15" thickBot="1" x14ac:dyDescent="0.4">
      <c r="B10" s="124"/>
      <c r="C10" s="124"/>
      <c r="D10" s="133"/>
      <c r="E10" s="133"/>
      <c r="F10" s="133"/>
    </row>
    <row r="11" spans="2:6" ht="29" x14ac:dyDescent="0.35">
      <c r="B11" s="125" t="s">
        <v>861</v>
      </c>
      <c r="C11" s="126"/>
      <c r="D11" s="134"/>
      <c r="E11" s="134">
        <v>2213</v>
      </c>
      <c r="F11" s="135"/>
    </row>
    <row r="12" spans="2:6" x14ac:dyDescent="0.35">
      <c r="B12" s="129"/>
      <c r="C12" s="124"/>
      <c r="D12" s="133"/>
      <c r="E12" s="139" t="s">
        <v>862</v>
      </c>
      <c r="F12" s="140" t="s">
        <v>860</v>
      </c>
    </row>
    <row r="13" spans="2:6" x14ac:dyDescent="0.35">
      <c r="B13" s="129"/>
      <c r="C13" s="124"/>
      <c r="D13" s="133"/>
      <c r="E13" s="139" t="s">
        <v>863</v>
      </c>
      <c r="F13" s="140" t="s">
        <v>860</v>
      </c>
    </row>
    <row r="14" spans="2:6" x14ac:dyDescent="0.35">
      <c r="B14" s="129"/>
      <c r="C14" s="124"/>
      <c r="D14" s="133"/>
      <c r="E14" s="139" t="s">
        <v>864</v>
      </c>
      <c r="F14" s="140"/>
    </row>
    <row r="15" spans="2:6" x14ac:dyDescent="0.35">
      <c r="B15" s="129"/>
      <c r="C15" s="124"/>
      <c r="D15" s="133"/>
      <c r="E15" s="139" t="s">
        <v>865</v>
      </c>
      <c r="F15" s="140"/>
    </row>
    <row r="16" spans="2:6" x14ac:dyDescent="0.35">
      <c r="B16" s="129"/>
      <c r="C16" s="124"/>
      <c r="D16" s="133"/>
      <c r="E16" s="139" t="s">
        <v>866</v>
      </c>
      <c r="F16" s="140"/>
    </row>
    <row r="17" spans="2:6" x14ac:dyDescent="0.35">
      <c r="B17" s="129"/>
      <c r="C17" s="124"/>
      <c r="D17" s="133"/>
      <c r="E17" s="139" t="s">
        <v>867</v>
      </c>
      <c r="F17" s="140"/>
    </row>
    <row r="18" spans="2:6" x14ac:dyDescent="0.35">
      <c r="B18" s="129"/>
      <c r="C18" s="124"/>
      <c r="D18" s="133"/>
      <c r="E18" s="139" t="s">
        <v>868</v>
      </c>
      <c r="F18" s="140"/>
    </row>
    <row r="19" spans="2:6" ht="29" x14ac:dyDescent="0.35">
      <c r="B19" s="129"/>
      <c r="C19" s="124"/>
      <c r="D19" s="133"/>
      <c r="E19" s="139" t="s">
        <v>869</v>
      </c>
      <c r="F19" s="140"/>
    </row>
    <row r="20" spans="2:6" x14ac:dyDescent="0.35">
      <c r="B20" s="129"/>
      <c r="C20" s="124"/>
      <c r="D20" s="133"/>
      <c r="E20" s="139" t="s">
        <v>870</v>
      </c>
      <c r="F20" s="140" t="s">
        <v>860</v>
      </c>
    </row>
    <row r="21" spans="2:6" ht="29" x14ac:dyDescent="0.35">
      <c r="B21" s="129"/>
      <c r="C21" s="124"/>
      <c r="D21" s="133"/>
      <c r="E21" s="139" t="s">
        <v>871</v>
      </c>
      <c r="F21" s="140"/>
    </row>
    <row r="22" spans="2:6" ht="29" x14ac:dyDescent="0.35">
      <c r="B22" s="129"/>
      <c r="C22" s="124"/>
      <c r="D22" s="133"/>
      <c r="E22" s="139" t="s">
        <v>872</v>
      </c>
      <c r="F22" s="140"/>
    </row>
    <row r="23" spans="2:6" ht="29" x14ac:dyDescent="0.35">
      <c r="B23" s="129"/>
      <c r="C23" s="124"/>
      <c r="D23" s="133"/>
      <c r="E23" s="139" t="s">
        <v>873</v>
      </c>
      <c r="F23" s="140"/>
    </row>
    <row r="24" spans="2:6" x14ac:dyDescent="0.35">
      <c r="B24" s="129"/>
      <c r="C24" s="124"/>
      <c r="D24" s="133"/>
      <c r="E24" s="139" t="s">
        <v>874</v>
      </c>
      <c r="F24" s="140" t="s">
        <v>860</v>
      </c>
    </row>
    <row r="25" spans="2:6" ht="29" x14ac:dyDescent="0.35">
      <c r="B25" s="129"/>
      <c r="C25" s="124"/>
      <c r="D25" s="133"/>
      <c r="E25" s="139" t="s">
        <v>875</v>
      </c>
      <c r="F25" s="140"/>
    </row>
    <row r="26" spans="2:6" x14ac:dyDescent="0.35">
      <c r="B26" s="129"/>
      <c r="C26" s="124"/>
      <c r="D26" s="133"/>
      <c r="E26" s="139" t="s">
        <v>876</v>
      </c>
      <c r="F26" s="140"/>
    </row>
    <row r="27" spans="2:6" ht="29" x14ac:dyDescent="0.35">
      <c r="B27" s="129"/>
      <c r="C27" s="124"/>
      <c r="D27" s="133"/>
      <c r="E27" s="139" t="s">
        <v>877</v>
      </c>
      <c r="F27" s="140"/>
    </row>
    <row r="28" spans="2:6" ht="29" x14ac:dyDescent="0.35">
      <c r="B28" s="129"/>
      <c r="C28" s="124"/>
      <c r="D28" s="133"/>
      <c r="E28" s="139" t="s">
        <v>878</v>
      </c>
      <c r="F28" s="140"/>
    </row>
    <row r="29" spans="2:6" ht="29" x14ac:dyDescent="0.35">
      <c r="B29" s="129"/>
      <c r="C29" s="124"/>
      <c r="D29" s="133"/>
      <c r="E29" s="139" t="s">
        <v>879</v>
      </c>
      <c r="F29" s="140"/>
    </row>
    <row r="30" spans="2:6" ht="29" x14ac:dyDescent="0.35">
      <c r="B30" s="129"/>
      <c r="C30" s="124"/>
      <c r="D30" s="133"/>
      <c r="E30" s="139" t="s">
        <v>880</v>
      </c>
      <c r="F30" s="140"/>
    </row>
    <row r="31" spans="2:6" ht="29" x14ac:dyDescent="0.35">
      <c r="B31" s="129"/>
      <c r="C31" s="124"/>
      <c r="D31" s="133"/>
      <c r="E31" s="139" t="s">
        <v>881</v>
      </c>
      <c r="F31" s="140"/>
    </row>
    <row r="32" spans="2:6" ht="29" x14ac:dyDescent="0.35">
      <c r="B32" s="129"/>
      <c r="C32" s="124"/>
      <c r="D32" s="133"/>
      <c r="E32" s="139" t="s">
        <v>882</v>
      </c>
      <c r="F32" s="140"/>
    </row>
    <row r="33" spans="2:6" ht="29" x14ac:dyDescent="0.35">
      <c r="B33" s="129"/>
      <c r="C33" s="124"/>
      <c r="D33" s="133"/>
      <c r="E33" s="139" t="s">
        <v>883</v>
      </c>
      <c r="F33" s="140"/>
    </row>
    <row r="34" spans="2:6" ht="29" x14ac:dyDescent="0.35">
      <c r="B34" s="129"/>
      <c r="C34" s="124"/>
      <c r="D34" s="133"/>
      <c r="E34" s="139" t="s">
        <v>884</v>
      </c>
      <c r="F34" s="140"/>
    </row>
    <row r="35" spans="2:6" ht="29" x14ac:dyDescent="0.35">
      <c r="B35" s="129"/>
      <c r="C35" s="124"/>
      <c r="D35" s="133"/>
      <c r="E35" s="139" t="s">
        <v>885</v>
      </c>
      <c r="F35" s="140"/>
    </row>
    <row r="36" spans="2:6" ht="29" x14ac:dyDescent="0.35">
      <c r="B36" s="129"/>
      <c r="C36" s="124"/>
      <c r="D36" s="133"/>
      <c r="E36" s="139" t="s">
        <v>886</v>
      </c>
      <c r="F36" s="140"/>
    </row>
    <row r="37" spans="2:6" ht="29" x14ac:dyDescent="0.35">
      <c r="B37" s="129"/>
      <c r="C37" s="124"/>
      <c r="D37" s="133"/>
      <c r="E37" s="139" t="s">
        <v>887</v>
      </c>
      <c r="F37" s="140"/>
    </row>
    <row r="38" spans="2:6" ht="29" x14ac:dyDescent="0.35">
      <c r="B38" s="129"/>
      <c r="C38" s="124"/>
      <c r="D38" s="133"/>
      <c r="E38" s="139" t="s">
        <v>888</v>
      </c>
      <c r="F38" s="140"/>
    </row>
    <row r="39" spans="2:6" ht="29" x14ac:dyDescent="0.35">
      <c r="B39" s="129"/>
      <c r="C39" s="124"/>
      <c r="D39" s="133"/>
      <c r="E39" s="139" t="s">
        <v>889</v>
      </c>
      <c r="F39" s="140"/>
    </row>
    <row r="40" spans="2:6" ht="29" x14ac:dyDescent="0.35">
      <c r="B40" s="129"/>
      <c r="C40" s="124"/>
      <c r="D40" s="133"/>
      <c r="E40" s="139" t="s">
        <v>890</v>
      </c>
      <c r="F40" s="140"/>
    </row>
    <row r="41" spans="2:6" ht="29" x14ac:dyDescent="0.35">
      <c r="B41" s="129"/>
      <c r="C41" s="124"/>
      <c r="D41" s="133"/>
      <c r="E41" s="139" t="s">
        <v>891</v>
      </c>
      <c r="F41" s="140"/>
    </row>
    <row r="42" spans="2:6" ht="29" x14ac:dyDescent="0.35">
      <c r="B42" s="129"/>
      <c r="C42" s="124"/>
      <c r="D42" s="133"/>
      <c r="E42" s="139" t="s">
        <v>892</v>
      </c>
      <c r="F42" s="140"/>
    </row>
    <row r="43" spans="2:6" ht="29" x14ac:dyDescent="0.35">
      <c r="B43" s="129"/>
      <c r="C43" s="124"/>
      <c r="D43" s="133"/>
      <c r="E43" s="139" t="s">
        <v>893</v>
      </c>
      <c r="F43" s="140"/>
    </row>
    <row r="44" spans="2:6" ht="29" x14ac:dyDescent="0.35">
      <c r="B44" s="129"/>
      <c r="C44" s="124"/>
      <c r="D44" s="133"/>
      <c r="E44" s="139" t="s">
        <v>894</v>
      </c>
      <c r="F44" s="140"/>
    </row>
    <row r="45" spans="2:6" ht="29" x14ac:dyDescent="0.35">
      <c r="B45" s="129"/>
      <c r="C45" s="124"/>
      <c r="D45" s="133"/>
      <c r="E45" s="139" t="s">
        <v>895</v>
      </c>
      <c r="F45" s="140"/>
    </row>
    <row r="46" spans="2:6" ht="29" x14ac:dyDescent="0.35">
      <c r="B46" s="129"/>
      <c r="C46" s="124"/>
      <c r="D46" s="133"/>
      <c r="E46" s="139" t="s">
        <v>896</v>
      </c>
      <c r="F46" s="140"/>
    </row>
    <row r="47" spans="2:6" ht="29" x14ac:dyDescent="0.35">
      <c r="B47" s="129"/>
      <c r="C47" s="124"/>
      <c r="D47" s="133"/>
      <c r="E47" s="139" t="s">
        <v>897</v>
      </c>
      <c r="F47" s="140"/>
    </row>
    <row r="48" spans="2:6" ht="29" x14ac:dyDescent="0.35">
      <c r="B48" s="129"/>
      <c r="C48" s="124"/>
      <c r="D48" s="133"/>
      <c r="E48" s="139" t="s">
        <v>898</v>
      </c>
      <c r="F48" s="140"/>
    </row>
    <row r="49" spans="2:6" ht="29" x14ac:dyDescent="0.35">
      <c r="B49" s="129"/>
      <c r="C49" s="124"/>
      <c r="D49" s="133"/>
      <c r="E49" s="139" t="s">
        <v>899</v>
      </c>
      <c r="F49" s="140"/>
    </row>
    <row r="50" spans="2:6" ht="29" x14ac:dyDescent="0.35">
      <c r="B50" s="129"/>
      <c r="C50" s="124"/>
      <c r="D50" s="133"/>
      <c r="E50" s="139" t="s">
        <v>900</v>
      </c>
      <c r="F50" s="140"/>
    </row>
    <row r="51" spans="2:6" ht="29" x14ac:dyDescent="0.35">
      <c r="B51" s="129"/>
      <c r="C51" s="124"/>
      <c r="D51" s="133"/>
      <c r="E51" s="139" t="s">
        <v>901</v>
      </c>
      <c r="F51" s="140"/>
    </row>
    <row r="52" spans="2:6" ht="29" x14ac:dyDescent="0.35">
      <c r="B52" s="129"/>
      <c r="C52" s="124"/>
      <c r="D52" s="133"/>
      <c r="E52" s="139" t="s">
        <v>902</v>
      </c>
      <c r="F52" s="140"/>
    </row>
    <row r="53" spans="2:6" ht="29" x14ac:dyDescent="0.35">
      <c r="B53" s="129"/>
      <c r="C53" s="124"/>
      <c r="D53" s="133"/>
      <c r="E53" s="139" t="s">
        <v>903</v>
      </c>
      <c r="F53" s="140"/>
    </row>
    <row r="54" spans="2:6" ht="29" x14ac:dyDescent="0.35">
      <c r="B54" s="129"/>
      <c r="C54" s="124"/>
      <c r="D54" s="133"/>
      <c r="E54" s="139" t="s">
        <v>904</v>
      </c>
      <c r="F54" s="140"/>
    </row>
    <row r="55" spans="2:6" ht="29" x14ac:dyDescent="0.35">
      <c r="B55" s="129"/>
      <c r="C55" s="124"/>
      <c r="D55" s="133"/>
      <c r="E55" s="139" t="s">
        <v>905</v>
      </c>
      <c r="F55" s="140"/>
    </row>
    <row r="56" spans="2:6" ht="29" x14ac:dyDescent="0.35">
      <c r="B56" s="129"/>
      <c r="C56" s="124"/>
      <c r="D56" s="133"/>
      <c r="E56" s="139" t="s">
        <v>906</v>
      </c>
      <c r="F56" s="140"/>
    </row>
    <row r="57" spans="2:6" ht="29" x14ac:dyDescent="0.35">
      <c r="B57" s="129"/>
      <c r="C57" s="124"/>
      <c r="D57" s="133"/>
      <c r="E57" s="139" t="s">
        <v>907</v>
      </c>
      <c r="F57" s="140"/>
    </row>
    <row r="58" spans="2:6" ht="29" x14ac:dyDescent="0.35">
      <c r="B58" s="129"/>
      <c r="C58" s="124"/>
      <c r="D58" s="133"/>
      <c r="E58" s="139" t="s">
        <v>908</v>
      </c>
      <c r="F58" s="140"/>
    </row>
    <row r="59" spans="2:6" ht="29" x14ac:dyDescent="0.35">
      <c r="B59" s="129"/>
      <c r="C59" s="124"/>
      <c r="D59" s="133"/>
      <c r="E59" s="139" t="s">
        <v>909</v>
      </c>
      <c r="F59" s="140"/>
    </row>
    <row r="60" spans="2:6" ht="29" x14ac:dyDescent="0.35">
      <c r="B60" s="129"/>
      <c r="C60" s="124"/>
      <c r="D60" s="133"/>
      <c r="E60" s="139" t="s">
        <v>910</v>
      </c>
      <c r="F60" s="140"/>
    </row>
    <row r="61" spans="2:6" ht="29" x14ac:dyDescent="0.35">
      <c r="B61" s="129"/>
      <c r="C61" s="124"/>
      <c r="D61" s="133"/>
      <c r="E61" s="139" t="s">
        <v>911</v>
      </c>
      <c r="F61" s="140"/>
    </row>
    <row r="62" spans="2:6" ht="29" x14ac:dyDescent="0.35">
      <c r="B62" s="129"/>
      <c r="C62" s="124"/>
      <c r="D62" s="133"/>
      <c r="E62" s="139" t="s">
        <v>912</v>
      </c>
      <c r="F62" s="140"/>
    </row>
    <row r="63" spans="2:6" ht="29" x14ac:dyDescent="0.35">
      <c r="B63" s="129"/>
      <c r="C63" s="124"/>
      <c r="D63" s="133"/>
      <c r="E63" s="139" t="s">
        <v>913</v>
      </c>
      <c r="F63" s="140"/>
    </row>
    <row r="64" spans="2:6" ht="29" x14ac:dyDescent="0.35">
      <c r="B64" s="129"/>
      <c r="C64" s="124"/>
      <c r="D64" s="133"/>
      <c r="E64" s="139" t="s">
        <v>914</v>
      </c>
      <c r="F64" s="140"/>
    </row>
    <row r="65" spans="2:6" ht="29" x14ac:dyDescent="0.35">
      <c r="B65" s="129"/>
      <c r="C65" s="124"/>
      <c r="D65" s="133"/>
      <c r="E65" s="139" t="s">
        <v>915</v>
      </c>
      <c r="F65" s="140"/>
    </row>
    <row r="66" spans="2:6" ht="29" x14ac:dyDescent="0.35">
      <c r="B66" s="129"/>
      <c r="C66" s="124"/>
      <c r="D66" s="133"/>
      <c r="E66" s="139" t="s">
        <v>916</v>
      </c>
      <c r="F66" s="140"/>
    </row>
    <row r="67" spans="2:6" ht="29" x14ac:dyDescent="0.35">
      <c r="B67" s="129"/>
      <c r="C67" s="124"/>
      <c r="D67" s="133"/>
      <c r="E67" s="139" t="s">
        <v>917</v>
      </c>
      <c r="F67" s="140"/>
    </row>
    <row r="68" spans="2:6" ht="29" x14ac:dyDescent="0.35">
      <c r="B68" s="129"/>
      <c r="C68" s="124"/>
      <c r="D68" s="133"/>
      <c r="E68" s="139" t="s">
        <v>918</v>
      </c>
      <c r="F68" s="140"/>
    </row>
    <row r="69" spans="2:6" ht="29" x14ac:dyDescent="0.35">
      <c r="B69" s="129"/>
      <c r="C69" s="124"/>
      <c r="D69" s="133"/>
      <c r="E69" s="139" t="s">
        <v>919</v>
      </c>
      <c r="F69" s="140"/>
    </row>
    <row r="70" spans="2:6" ht="29" x14ac:dyDescent="0.35">
      <c r="B70" s="129"/>
      <c r="C70" s="124"/>
      <c r="D70" s="133"/>
      <c r="E70" s="139" t="s">
        <v>920</v>
      </c>
      <c r="F70" s="140"/>
    </row>
    <row r="71" spans="2:6" ht="29" x14ac:dyDescent="0.35">
      <c r="B71" s="129"/>
      <c r="C71" s="124"/>
      <c r="D71" s="133"/>
      <c r="E71" s="139" t="s">
        <v>921</v>
      </c>
      <c r="F71" s="140"/>
    </row>
    <row r="72" spans="2:6" ht="29" x14ac:dyDescent="0.35">
      <c r="B72" s="129"/>
      <c r="C72" s="124"/>
      <c r="D72" s="133"/>
      <c r="E72" s="139" t="s">
        <v>922</v>
      </c>
      <c r="F72" s="140"/>
    </row>
    <row r="73" spans="2:6" ht="29" x14ac:dyDescent="0.35">
      <c r="B73" s="129"/>
      <c r="C73" s="124"/>
      <c r="D73" s="133"/>
      <c r="E73" s="139" t="s">
        <v>923</v>
      </c>
      <c r="F73" s="140"/>
    </row>
    <row r="74" spans="2:6" ht="29" x14ac:dyDescent="0.35">
      <c r="B74" s="129"/>
      <c r="C74" s="124"/>
      <c r="D74" s="133"/>
      <c r="E74" s="139" t="s">
        <v>924</v>
      </c>
      <c r="F74" s="140"/>
    </row>
    <row r="75" spans="2:6" ht="29" x14ac:dyDescent="0.35">
      <c r="B75" s="129"/>
      <c r="C75" s="124"/>
      <c r="D75" s="133"/>
      <c r="E75" s="139" t="s">
        <v>925</v>
      </c>
      <c r="F75" s="140"/>
    </row>
    <row r="76" spans="2:6" ht="29" x14ac:dyDescent="0.35">
      <c r="B76" s="129"/>
      <c r="C76" s="124"/>
      <c r="D76" s="133"/>
      <c r="E76" s="139" t="s">
        <v>926</v>
      </c>
      <c r="F76" s="140"/>
    </row>
    <row r="77" spans="2:6" ht="29" x14ac:dyDescent="0.35">
      <c r="B77" s="129"/>
      <c r="C77" s="124"/>
      <c r="D77" s="133"/>
      <c r="E77" s="139" t="s">
        <v>927</v>
      </c>
      <c r="F77" s="140"/>
    </row>
    <row r="78" spans="2:6" ht="29" x14ac:dyDescent="0.35">
      <c r="B78" s="129"/>
      <c r="C78" s="124"/>
      <c r="D78" s="133"/>
      <c r="E78" s="139" t="s">
        <v>928</v>
      </c>
      <c r="F78" s="140"/>
    </row>
    <row r="79" spans="2:6" ht="29" x14ac:dyDescent="0.35">
      <c r="B79" s="129"/>
      <c r="C79" s="124"/>
      <c r="D79" s="133"/>
      <c r="E79" s="139" t="s">
        <v>929</v>
      </c>
      <c r="F79" s="140"/>
    </row>
    <row r="80" spans="2:6" ht="29" x14ac:dyDescent="0.35">
      <c r="B80" s="129"/>
      <c r="C80" s="124"/>
      <c r="D80" s="133"/>
      <c r="E80" s="139" t="s">
        <v>930</v>
      </c>
      <c r="F80" s="140"/>
    </row>
    <row r="81" spans="2:6" ht="29" x14ac:dyDescent="0.35">
      <c r="B81" s="129"/>
      <c r="C81" s="124"/>
      <c r="D81" s="133"/>
      <c r="E81" s="139" t="s">
        <v>931</v>
      </c>
      <c r="F81" s="140"/>
    </row>
    <row r="82" spans="2:6" ht="29" x14ac:dyDescent="0.35">
      <c r="B82" s="129"/>
      <c r="C82" s="124"/>
      <c r="D82" s="133"/>
      <c r="E82" s="139" t="s">
        <v>932</v>
      </c>
      <c r="F82" s="140"/>
    </row>
    <row r="83" spans="2:6" ht="29" x14ac:dyDescent="0.35">
      <c r="B83" s="129"/>
      <c r="C83" s="124"/>
      <c r="D83" s="133"/>
      <c r="E83" s="139" t="s">
        <v>933</v>
      </c>
      <c r="F83" s="140"/>
    </row>
    <row r="84" spans="2:6" ht="29" x14ac:dyDescent="0.35">
      <c r="B84" s="129"/>
      <c r="C84" s="124"/>
      <c r="D84" s="133"/>
      <c r="E84" s="139" t="s">
        <v>934</v>
      </c>
      <c r="F84" s="140"/>
    </row>
    <row r="85" spans="2:6" ht="29" x14ac:dyDescent="0.35">
      <c r="B85" s="129"/>
      <c r="C85" s="124"/>
      <c r="D85" s="133"/>
      <c r="E85" s="139" t="s">
        <v>935</v>
      </c>
      <c r="F85" s="140"/>
    </row>
    <row r="86" spans="2:6" ht="29" x14ac:dyDescent="0.35">
      <c r="B86" s="129"/>
      <c r="C86" s="124"/>
      <c r="D86" s="133"/>
      <c r="E86" s="139" t="s">
        <v>936</v>
      </c>
      <c r="F86" s="140"/>
    </row>
    <row r="87" spans="2:6" ht="29" x14ac:dyDescent="0.35">
      <c r="B87" s="129"/>
      <c r="C87" s="124"/>
      <c r="D87" s="133"/>
      <c r="E87" s="139" t="s">
        <v>937</v>
      </c>
      <c r="F87" s="140"/>
    </row>
    <row r="88" spans="2:6" ht="29" x14ac:dyDescent="0.35">
      <c r="B88" s="129"/>
      <c r="C88" s="124"/>
      <c r="D88" s="133"/>
      <c r="E88" s="139" t="s">
        <v>938</v>
      </c>
      <c r="F88" s="140"/>
    </row>
    <row r="89" spans="2:6" ht="29" x14ac:dyDescent="0.35">
      <c r="B89" s="129"/>
      <c r="C89" s="124"/>
      <c r="D89" s="133"/>
      <c r="E89" s="139" t="s">
        <v>939</v>
      </c>
      <c r="F89" s="140"/>
    </row>
    <row r="90" spans="2:6" ht="29" x14ac:dyDescent="0.35">
      <c r="B90" s="129"/>
      <c r="C90" s="124"/>
      <c r="D90" s="133"/>
      <c r="E90" s="139" t="s">
        <v>940</v>
      </c>
      <c r="F90" s="140"/>
    </row>
    <row r="91" spans="2:6" ht="29" x14ac:dyDescent="0.35">
      <c r="B91" s="129"/>
      <c r="C91" s="124"/>
      <c r="D91" s="133"/>
      <c r="E91" s="139" t="s">
        <v>941</v>
      </c>
      <c r="F91" s="140"/>
    </row>
    <row r="92" spans="2:6" ht="29" x14ac:dyDescent="0.35">
      <c r="B92" s="129"/>
      <c r="C92" s="124"/>
      <c r="D92" s="133"/>
      <c r="E92" s="139" t="s">
        <v>942</v>
      </c>
      <c r="F92" s="140"/>
    </row>
    <row r="93" spans="2:6" ht="29" x14ac:dyDescent="0.35">
      <c r="B93" s="129"/>
      <c r="C93" s="124"/>
      <c r="D93" s="133"/>
      <c r="E93" s="139" t="s">
        <v>943</v>
      </c>
      <c r="F93" s="140"/>
    </row>
    <row r="94" spans="2:6" ht="29" x14ac:dyDescent="0.35">
      <c r="B94" s="129"/>
      <c r="C94" s="124"/>
      <c r="D94" s="133"/>
      <c r="E94" s="139" t="s">
        <v>944</v>
      </c>
      <c r="F94" s="140"/>
    </row>
    <row r="95" spans="2:6" ht="29" x14ac:dyDescent="0.35">
      <c r="B95" s="129"/>
      <c r="C95" s="124"/>
      <c r="D95" s="133"/>
      <c r="E95" s="139" t="s">
        <v>945</v>
      </c>
      <c r="F95" s="140"/>
    </row>
    <row r="96" spans="2:6" ht="29" x14ac:dyDescent="0.35">
      <c r="B96" s="129"/>
      <c r="C96" s="124"/>
      <c r="D96" s="133"/>
      <c r="E96" s="139" t="s">
        <v>946</v>
      </c>
      <c r="F96" s="140"/>
    </row>
    <row r="97" spans="2:6" ht="29" x14ac:dyDescent="0.35">
      <c r="B97" s="129"/>
      <c r="C97" s="124"/>
      <c r="D97" s="133"/>
      <c r="E97" s="139" t="s">
        <v>947</v>
      </c>
      <c r="F97" s="140"/>
    </row>
    <row r="98" spans="2:6" ht="29" x14ac:dyDescent="0.35">
      <c r="B98" s="129"/>
      <c r="C98" s="124"/>
      <c r="D98" s="133"/>
      <c r="E98" s="139" t="s">
        <v>948</v>
      </c>
      <c r="F98" s="140"/>
    </row>
    <row r="99" spans="2:6" ht="29" x14ac:dyDescent="0.35">
      <c r="B99" s="129"/>
      <c r="C99" s="124"/>
      <c r="D99" s="133"/>
      <c r="E99" s="139" t="s">
        <v>949</v>
      </c>
      <c r="F99" s="140"/>
    </row>
    <row r="100" spans="2:6" ht="29" x14ac:dyDescent="0.35">
      <c r="B100" s="129"/>
      <c r="C100" s="124"/>
      <c r="D100" s="133"/>
      <c r="E100" s="139" t="s">
        <v>950</v>
      </c>
      <c r="F100" s="140"/>
    </row>
    <row r="101" spans="2:6" ht="29" x14ac:dyDescent="0.35">
      <c r="B101" s="129"/>
      <c r="C101" s="124"/>
      <c r="D101" s="133"/>
      <c r="E101" s="139" t="s">
        <v>951</v>
      </c>
      <c r="F101" s="140"/>
    </row>
    <row r="102" spans="2:6" ht="29" x14ac:dyDescent="0.35">
      <c r="B102" s="129"/>
      <c r="C102" s="124"/>
      <c r="D102" s="133"/>
      <c r="E102" s="139" t="s">
        <v>952</v>
      </c>
      <c r="F102" s="140"/>
    </row>
    <row r="103" spans="2:6" ht="29" x14ac:dyDescent="0.35">
      <c r="B103" s="129"/>
      <c r="C103" s="124"/>
      <c r="D103" s="133"/>
      <c r="E103" s="139" t="s">
        <v>953</v>
      </c>
      <c r="F103" s="140"/>
    </row>
    <row r="104" spans="2:6" ht="29" x14ac:dyDescent="0.35">
      <c r="B104" s="129"/>
      <c r="C104" s="124"/>
      <c r="D104" s="133"/>
      <c r="E104" s="139" t="s">
        <v>954</v>
      </c>
      <c r="F104" s="140"/>
    </row>
    <row r="105" spans="2:6" ht="29" x14ac:dyDescent="0.35">
      <c r="B105" s="129"/>
      <c r="C105" s="124"/>
      <c r="D105" s="133"/>
      <c r="E105" s="139" t="s">
        <v>955</v>
      </c>
      <c r="F105" s="140"/>
    </row>
    <row r="106" spans="2:6" ht="29" x14ac:dyDescent="0.35">
      <c r="B106" s="129"/>
      <c r="C106" s="124"/>
      <c r="D106" s="133"/>
      <c r="E106" s="139" t="s">
        <v>956</v>
      </c>
      <c r="F106" s="140"/>
    </row>
    <row r="107" spans="2:6" ht="29" x14ac:dyDescent="0.35">
      <c r="B107" s="129"/>
      <c r="C107" s="124"/>
      <c r="D107" s="133"/>
      <c r="E107" s="139" t="s">
        <v>957</v>
      </c>
      <c r="F107" s="140"/>
    </row>
    <row r="108" spans="2:6" ht="29" x14ac:dyDescent="0.35">
      <c r="B108" s="129"/>
      <c r="C108" s="124"/>
      <c r="D108" s="133"/>
      <c r="E108" s="139" t="s">
        <v>958</v>
      </c>
      <c r="F108" s="140"/>
    </row>
    <row r="109" spans="2:6" ht="29" x14ac:dyDescent="0.35">
      <c r="B109" s="129"/>
      <c r="C109" s="124"/>
      <c r="D109" s="133"/>
      <c r="E109" s="139" t="s">
        <v>959</v>
      </c>
      <c r="F109" s="140"/>
    </row>
    <row r="110" spans="2:6" ht="29" x14ac:dyDescent="0.35">
      <c r="B110" s="129"/>
      <c r="C110" s="124"/>
      <c r="D110" s="133"/>
      <c r="E110" s="139" t="s">
        <v>960</v>
      </c>
      <c r="F110" s="140"/>
    </row>
    <row r="111" spans="2:6" ht="29" x14ac:dyDescent="0.35">
      <c r="B111" s="129"/>
      <c r="C111" s="124"/>
      <c r="D111" s="133"/>
      <c r="E111" s="139" t="s">
        <v>961</v>
      </c>
      <c r="F111" s="140"/>
    </row>
    <row r="112" spans="2:6" ht="29" x14ac:dyDescent="0.35">
      <c r="B112" s="129"/>
      <c r="C112" s="124"/>
      <c r="D112" s="133"/>
      <c r="E112" s="139" t="s">
        <v>962</v>
      </c>
      <c r="F112" s="140"/>
    </row>
    <row r="113" spans="2:6" ht="29" x14ac:dyDescent="0.35">
      <c r="B113" s="129"/>
      <c r="C113" s="124"/>
      <c r="D113" s="133"/>
      <c r="E113" s="139" t="s">
        <v>963</v>
      </c>
      <c r="F113" s="140"/>
    </row>
    <row r="114" spans="2:6" ht="29" x14ac:dyDescent="0.35">
      <c r="B114" s="129"/>
      <c r="C114" s="124"/>
      <c r="D114" s="133"/>
      <c r="E114" s="139" t="s">
        <v>964</v>
      </c>
      <c r="F114" s="140"/>
    </row>
    <row r="115" spans="2:6" ht="29" x14ac:dyDescent="0.35">
      <c r="B115" s="129"/>
      <c r="C115" s="124"/>
      <c r="D115" s="133"/>
      <c r="E115" s="139" t="s">
        <v>965</v>
      </c>
      <c r="F115" s="140"/>
    </row>
    <row r="116" spans="2:6" ht="29" x14ac:dyDescent="0.35">
      <c r="B116" s="129"/>
      <c r="C116" s="124"/>
      <c r="D116" s="133"/>
      <c r="E116" s="139" t="s">
        <v>966</v>
      </c>
      <c r="F116" s="140"/>
    </row>
    <row r="117" spans="2:6" ht="29" x14ac:dyDescent="0.35">
      <c r="B117" s="129"/>
      <c r="C117" s="124"/>
      <c r="D117" s="133"/>
      <c r="E117" s="139" t="s">
        <v>967</v>
      </c>
      <c r="F117" s="140"/>
    </row>
    <row r="118" spans="2:6" ht="29" x14ac:dyDescent="0.35">
      <c r="B118" s="129"/>
      <c r="C118" s="124"/>
      <c r="D118" s="133"/>
      <c r="E118" s="139" t="s">
        <v>968</v>
      </c>
      <c r="F118" s="140"/>
    </row>
    <row r="119" spans="2:6" ht="29" x14ac:dyDescent="0.35">
      <c r="B119" s="129"/>
      <c r="C119" s="124"/>
      <c r="D119" s="133"/>
      <c r="E119" s="139" t="s">
        <v>969</v>
      </c>
      <c r="F119" s="140"/>
    </row>
    <row r="120" spans="2:6" ht="29" x14ac:dyDescent="0.35">
      <c r="B120" s="129"/>
      <c r="C120" s="124"/>
      <c r="D120" s="133"/>
      <c r="E120" s="139" t="s">
        <v>970</v>
      </c>
      <c r="F120" s="140"/>
    </row>
    <row r="121" spans="2:6" ht="29" x14ac:dyDescent="0.35">
      <c r="B121" s="129"/>
      <c r="C121" s="124"/>
      <c r="D121" s="133"/>
      <c r="E121" s="139" t="s">
        <v>971</v>
      </c>
      <c r="F121" s="140"/>
    </row>
    <row r="122" spans="2:6" ht="29" x14ac:dyDescent="0.35">
      <c r="B122" s="129"/>
      <c r="C122" s="124"/>
      <c r="D122" s="133"/>
      <c r="E122" s="139" t="s">
        <v>972</v>
      </c>
      <c r="F122" s="140"/>
    </row>
    <row r="123" spans="2:6" ht="29" x14ac:dyDescent="0.35">
      <c r="B123" s="129"/>
      <c r="C123" s="124"/>
      <c r="D123" s="133"/>
      <c r="E123" s="139" t="s">
        <v>973</v>
      </c>
      <c r="F123" s="140"/>
    </row>
    <row r="124" spans="2:6" ht="29" x14ac:dyDescent="0.35">
      <c r="B124" s="129"/>
      <c r="C124" s="124"/>
      <c r="D124" s="133"/>
      <c r="E124" s="139" t="s">
        <v>974</v>
      </c>
      <c r="F124" s="140"/>
    </row>
    <row r="125" spans="2:6" ht="29" x14ac:dyDescent="0.35">
      <c r="B125" s="129"/>
      <c r="C125" s="124"/>
      <c r="D125" s="133"/>
      <c r="E125" s="139" t="s">
        <v>975</v>
      </c>
      <c r="F125" s="140"/>
    </row>
    <row r="126" spans="2:6" ht="29" x14ac:dyDescent="0.35">
      <c r="B126" s="129"/>
      <c r="C126" s="124"/>
      <c r="D126" s="133"/>
      <c r="E126" s="139" t="s">
        <v>976</v>
      </c>
      <c r="F126" s="140"/>
    </row>
    <row r="127" spans="2:6" ht="29" x14ac:dyDescent="0.35">
      <c r="B127" s="129"/>
      <c r="C127" s="124"/>
      <c r="D127" s="133"/>
      <c r="E127" s="139" t="s">
        <v>977</v>
      </c>
      <c r="F127" s="140"/>
    </row>
    <row r="128" spans="2:6" ht="29" x14ac:dyDescent="0.35">
      <c r="B128" s="129"/>
      <c r="C128" s="124"/>
      <c r="D128" s="133"/>
      <c r="E128" s="139" t="s">
        <v>978</v>
      </c>
      <c r="F128" s="140"/>
    </row>
    <row r="129" spans="2:6" ht="29" x14ac:dyDescent="0.35">
      <c r="B129" s="129"/>
      <c r="C129" s="124"/>
      <c r="D129" s="133"/>
      <c r="E129" s="139" t="s">
        <v>979</v>
      </c>
      <c r="F129" s="140"/>
    </row>
    <row r="130" spans="2:6" ht="29" x14ac:dyDescent="0.35">
      <c r="B130" s="129"/>
      <c r="C130" s="124"/>
      <c r="D130" s="133"/>
      <c r="E130" s="139" t="s">
        <v>980</v>
      </c>
      <c r="F130" s="140"/>
    </row>
    <row r="131" spans="2:6" ht="29" x14ac:dyDescent="0.35">
      <c r="B131" s="129"/>
      <c r="C131" s="124"/>
      <c r="D131" s="133"/>
      <c r="E131" s="139" t="s">
        <v>981</v>
      </c>
      <c r="F131" s="140"/>
    </row>
    <row r="132" spans="2:6" ht="29" x14ac:dyDescent="0.35">
      <c r="B132" s="129"/>
      <c r="C132" s="124"/>
      <c r="D132" s="133"/>
      <c r="E132" s="139" t="s">
        <v>982</v>
      </c>
      <c r="F132" s="140"/>
    </row>
    <row r="133" spans="2:6" ht="29" x14ac:dyDescent="0.35">
      <c r="B133" s="129"/>
      <c r="C133" s="124"/>
      <c r="D133" s="133"/>
      <c r="E133" s="139" t="s">
        <v>983</v>
      </c>
      <c r="F133" s="140"/>
    </row>
    <row r="134" spans="2:6" ht="29" x14ac:dyDescent="0.35">
      <c r="B134" s="129"/>
      <c r="C134" s="124"/>
      <c r="D134" s="133"/>
      <c r="E134" s="139" t="s">
        <v>984</v>
      </c>
      <c r="F134" s="140"/>
    </row>
    <row r="135" spans="2:6" ht="29" x14ac:dyDescent="0.35">
      <c r="B135" s="129"/>
      <c r="C135" s="124"/>
      <c r="D135" s="133"/>
      <c r="E135" s="139" t="s">
        <v>985</v>
      </c>
      <c r="F135" s="140"/>
    </row>
    <row r="136" spans="2:6" ht="29" x14ac:dyDescent="0.35">
      <c r="B136" s="129"/>
      <c r="C136" s="124"/>
      <c r="D136" s="133"/>
      <c r="E136" s="139" t="s">
        <v>986</v>
      </c>
      <c r="F136" s="140"/>
    </row>
    <row r="137" spans="2:6" ht="29" x14ac:dyDescent="0.35">
      <c r="B137" s="129"/>
      <c r="C137" s="124"/>
      <c r="D137" s="133"/>
      <c r="E137" s="139" t="s">
        <v>987</v>
      </c>
      <c r="F137" s="140"/>
    </row>
    <row r="138" spans="2:6" ht="29" x14ac:dyDescent="0.35">
      <c r="B138" s="129"/>
      <c r="C138" s="124"/>
      <c r="D138" s="133"/>
      <c r="E138" s="139" t="s">
        <v>988</v>
      </c>
      <c r="F138" s="140"/>
    </row>
    <row r="139" spans="2:6" x14ac:dyDescent="0.35">
      <c r="B139" s="129"/>
      <c r="C139" s="124"/>
      <c r="D139" s="133"/>
      <c r="E139" s="139" t="s">
        <v>989</v>
      </c>
      <c r="F139" s="140" t="s">
        <v>860</v>
      </c>
    </row>
    <row r="140" spans="2:6" x14ac:dyDescent="0.35">
      <c r="B140" s="129"/>
      <c r="C140" s="124"/>
      <c r="D140" s="133"/>
      <c r="E140" s="139" t="s">
        <v>990</v>
      </c>
      <c r="F140" s="140"/>
    </row>
    <row r="141" spans="2:6" x14ac:dyDescent="0.35">
      <c r="B141" s="129"/>
      <c r="C141" s="124"/>
      <c r="D141" s="133"/>
      <c r="E141" s="139" t="s">
        <v>991</v>
      </c>
      <c r="F141" s="140"/>
    </row>
    <row r="142" spans="2:6" x14ac:dyDescent="0.35">
      <c r="B142" s="129"/>
      <c r="C142" s="124"/>
      <c r="D142" s="133"/>
      <c r="E142" s="139" t="s">
        <v>992</v>
      </c>
      <c r="F142" s="140"/>
    </row>
    <row r="143" spans="2:6" x14ac:dyDescent="0.35">
      <c r="B143" s="129"/>
      <c r="C143" s="124"/>
      <c r="D143" s="133"/>
      <c r="E143" s="139" t="s">
        <v>993</v>
      </c>
      <c r="F143" s="140"/>
    </row>
    <row r="144" spans="2:6" x14ac:dyDescent="0.35">
      <c r="B144" s="129"/>
      <c r="C144" s="124"/>
      <c r="D144" s="133"/>
      <c r="E144" s="139" t="s">
        <v>994</v>
      </c>
      <c r="F144" s="140"/>
    </row>
    <row r="145" spans="2:6" x14ac:dyDescent="0.35">
      <c r="B145" s="129"/>
      <c r="C145" s="124"/>
      <c r="D145" s="133"/>
      <c r="E145" s="139" t="s">
        <v>995</v>
      </c>
      <c r="F145" s="140"/>
    </row>
    <row r="146" spans="2:6" x14ac:dyDescent="0.35">
      <c r="B146" s="129"/>
      <c r="C146" s="124"/>
      <c r="D146" s="133"/>
      <c r="E146" s="139" t="s">
        <v>996</v>
      </c>
      <c r="F146" s="140"/>
    </row>
    <row r="147" spans="2:6" x14ac:dyDescent="0.35">
      <c r="B147" s="129"/>
      <c r="C147" s="124"/>
      <c r="D147" s="133"/>
      <c r="E147" s="139" t="s">
        <v>997</v>
      </c>
      <c r="F147" s="140"/>
    </row>
    <row r="148" spans="2:6" x14ac:dyDescent="0.35">
      <c r="B148" s="129"/>
      <c r="C148" s="124"/>
      <c r="D148" s="133"/>
      <c r="E148" s="139" t="s">
        <v>998</v>
      </c>
      <c r="F148" s="140"/>
    </row>
    <row r="149" spans="2:6" x14ac:dyDescent="0.35">
      <c r="B149" s="129"/>
      <c r="C149" s="124"/>
      <c r="D149" s="133"/>
      <c r="E149" s="139" t="s">
        <v>999</v>
      </c>
      <c r="F149" s="140"/>
    </row>
    <row r="150" spans="2:6" x14ac:dyDescent="0.35">
      <c r="B150" s="129"/>
      <c r="C150" s="124"/>
      <c r="D150" s="133"/>
      <c r="E150" s="139" t="s">
        <v>1000</v>
      </c>
      <c r="F150" s="140"/>
    </row>
    <row r="151" spans="2:6" x14ac:dyDescent="0.35">
      <c r="B151" s="129"/>
      <c r="C151" s="124"/>
      <c r="D151" s="133"/>
      <c r="E151" s="139" t="s">
        <v>1001</v>
      </c>
      <c r="F151" s="140"/>
    </row>
    <row r="152" spans="2:6" x14ac:dyDescent="0.35">
      <c r="B152" s="129"/>
      <c r="C152" s="124"/>
      <c r="D152" s="133"/>
      <c r="E152" s="139" t="s">
        <v>1002</v>
      </c>
      <c r="F152" s="140"/>
    </row>
    <row r="153" spans="2:6" x14ac:dyDescent="0.35">
      <c r="B153" s="129"/>
      <c r="C153" s="124"/>
      <c r="D153" s="133"/>
      <c r="E153" s="139" t="s">
        <v>1003</v>
      </c>
      <c r="F153" s="140"/>
    </row>
    <row r="154" spans="2:6" x14ac:dyDescent="0.35">
      <c r="B154" s="129"/>
      <c r="C154" s="124"/>
      <c r="D154" s="133"/>
      <c r="E154" s="139" t="s">
        <v>1004</v>
      </c>
      <c r="F154" s="140"/>
    </row>
    <row r="155" spans="2:6" ht="29" x14ac:dyDescent="0.35">
      <c r="B155" s="129"/>
      <c r="C155" s="124"/>
      <c r="D155" s="133"/>
      <c r="E155" s="139" t="s">
        <v>1005</v>
      </c>
      <c r="F155" s="140" t="s">
        <v>860</v>
      </c>
    </row>
    <row r="156" spans="2:6" ht="29" x14ac:dyDescent="0.35">
      <c r="B156" s="129"/>
      <c r="C156" s="124"/>
      <c r="D156" s="133"/>
      <c r="E156" s="139" t="s">
        <v>1006</v>
      </c>
      <c r="F156" s="140"/>
    </row>
    <row r="157" spans="2:6" ht="29" x14ac:dyDescent="0.35">
      <c r="B157" s="129"/>
      <c r="C157" s="124"/>
      <c r="D157" s="133"/>
      <c r="E157" s="139" t="s">
        <v>1007</v>
      </c>
      <c r="F157" s="140"/>
    </row>
    <row r="158" spans="2:6" ht="29" x14ac:dyDescent="0.35">
      <c r="B158" s="129"/>
      <c r="C158" s="124"/>
      <c r="D158" s="133"/>
      <c r="E158" s="139" t="s">
        <v>1008</v>
      </c>
      <c r="F158" s="140"/>
    </row>
    <row r="159" spans="2:6" ht="29" x14ac:dyDescent="0.35">
      <c r="B159" s="129"/>
      <c r="C159" s="124"/>
      <c r="D159" s="133"/>
      <c r="E159" s="139" t="s">
        <v>1009</v>
      </c>
      <c r="F159" s="140" t="s">
        <v>860</v>
      </c>
    </row>
    <row r="160" spans="2:6" ht="29" x14ac:dyDescent="0.35">
      <c r="B160" s="129"/>
      <c r="C160" s="124"/>
      <c r="D160" s="133"/>
      <c r="E160" s="139" t="s">
        <v>1010</v>
      </c>
      <c r="F160" s="140"/>
    </row>
    <row r="161" spans="2:6" ht="29" x14ac:dyDescent="0.35">
      <c r="B161" s="129"/>
      <c r="C161" s="124"/>
      <c r="D161" s="133"/>
      <c r="E161" s="139" t="s">
        <v>1011</v>
      </c>
      <c r="F161" s="140"/>
    </row>
    <row r="162" spans="2:6" ht="29" x14ac:dyDescent="0.35">
      <c r="B162" s="129"/>
      <c r="C162" s="124"/>
      <c r="D162" s="133"/>
      <c r="E162" s="139" t="s">
        <v>1012</v>
      </c>
      <c r="F162" s="140"/>
    </row>
    <row r="163" spans="2:6" ht="29" x14ac:dyDescent="0.35">
      <c r="B163" s="129"/>
      <c r="C163" s="124"/>
      <c r="D163" s="133"/>
      <c r="E163" s="139" t="s">
        <v>1013</v>
      </c>
      <c r="F163" s="140"/>
    </row>
    <row r="164" spans="2:6" x14ac:dyDescent="0.35">
      <c r="B164" s="129"/>
      <c r="C164" s="124"/>
      <c r="D164" s="133"/>
      <c r="E164" s="133"/>
      <c r="F164" s="140" t="s">
        <v>860</v>
      </c>
    </row>
    <row r="165" spans="2:6" x14ac:dyDescent="0.35">
      <c r="B165" s="129"/>
      <c r="C165" s="124"/>
      <c r="D165" s="133"/>
      <c r="E165" s="133"/>
      <c r="F165" s="140"/>
    </row>
    <row r="166" spans="2:6" ht="29" x14ac:dyDescent="0.35">
      <c r="B166" s="129"/>
      <c r="C166" s="124"/>
      <c r="D166" s="133"/>
      <c r="E166" s="139" t="s">
        <v>1014</v>
      </c>
      <c r="F166" s="140" t="s">
        <v>860</v>
      </c>
    </row>
    <row r="167" spans="2:6" ht="29" x14ac:dyDescent="0.35">
      <c r="B167" s="129"/>
      <c r="C167" s="124"/>
      <c r="D167" s="133"/>
      <c r="E167" s="139" t="s">
        <v>1015</v>
      </c>
      <c r="F167" s="140"/>
    </row>
    <row r="168" spans="2:6" ht="29" x14ac:dyDescent="0.35">
      <c r="B168" s="129"/>
      <c r="C168" s="124"/>
      <c r="D168" s="133"/>
      <c r="E168" s="139" t="s">
        <v>1016</v>
      </c>
      <c r="F168" s="140"/>
    </row>
    <row r="169" spans="2:6" ht="29" x14ac:dyDescent="0.35">
      <c r="B169" s="129"/>
      <c r="C169" s="124"/>
      <c r="D169" s="133"/>
      <c r="E169" s="139" t="s">
        <v>1017</v>
      </c>
      <c r="F169" s="140"/>
    </row>
    <row r="170" spans="2:6" ht="29" x14ac:dyDescent="0.35">
      <c r="B170" s="129"/>
      <c r="C170" s="124"/>
      <c r="D170" s="133"/>
      <c r="E170" s="139" t="s">
        <v>1018</v>
      </c>
      <c r="F170" s="140" t="s">
        <v>860</v>
      </c>
    </row>
    <row r="171" spans="2:6" ht="29" x14ac:dyDescent="0.35">
      <c r="B171" s="129"/>
      <c r="C171" s="124"/>
      <c r="D171" s="133"/>
      <c r="E171" s="139" t="s">
        <v>1019</v>
      </c>
      <c r="F171" s="140"/>
    </row>
    <row r="172" spans="2:6" ht="15" thickBot="1" x14ac:dyDescent="0.4">
      <c r="B172" s="127"/>
      <c r="C172" s="128"/>
      <c r="D172" s="136"/>
      <c r="E172" s="136"/>
      <c r="F172" s="138" t="s">
        <v>860</v>
      </c>
    </row>
    <row r="173" spans="2:6" ht="15" thickBot="1" x14ac:dyDescent="0.4">
      <c r="B173" s="124"/>
      <c r="C173" s="124"/>
      <c r="D173" s="133"/>
      <c r="E173" s="133"/>
      <c r="F173" s="133"/>
    </row>
    <row r="174" spans="2:6" ht="29.5" thickBot="1" x14ac:dyDescent="0.4">
      <c r="B174" s="130" t="s">
        <v>861</v>
      </c>
      <c r="C174" s="131"/>
      <c r="D174" s="141"/>
      <c r="E174" s="141" t="s">
        <v>1020</v>
      </c>
      <c r="F174" s="142" t="s">
        <v>860</v>
      </c>
    </row>
    <row r="175" spans="2:6" ht="15" thickBot="1" x14ac:dyDescent="0.4">
      <c r="B175" s="124"/>
      <c r="C175" s="124"/>
      <c r="D175" s="133"/>
      <c r="E175" s="133"/>
      <c r="F175" s="133"/>
    </row>
    <row r="176" spans="2:6" ht="43.5" x14ac:dyDescent="0.35">
      <c r="B176" s="125" t="s">
        <v>1021</v>
      </c>
      <c r="C176" s="126"/>
      <c r="D176" s="134"/>
      <c r="E176" s="134">
        <v>55</v>
      </c>
      <c r="F176" s="135"/>
    </row>
    <row r="177" spans="2:6" x14ac:dyDescent="0.35">
      <c r="B177" s="129"/>
      <c r="C177" s="124"/>
      <c r="D177" s="133"/>
      <c r="E177" s="139" t="s">
        <v>1022</v>
      </c>
      <c r="F177" s="140" t="s">
        <v>860</v>
      </c>
    </row>
    <row r="178" spans="2:6" ht="29" x14ac:dyDescent="0.35">
      <c r="B178" s="129"/>
      <c r="C178" s="124"/>
      <c r="D178" s="133"/>
      <c r="E178" s="139" t="s">
        <v>1023</v>
      </c>
      <c r="F178" s="140" t="s">
        <v>860</v>
      </c>
    </row>
    <row r="179" spans="2:6" x14ac:dyDescent="0.35">
      <c r="B179" s="129"/>
      <c r="C179" s="124"/>
      <c r="D179" s="133"/>
      <c r="E179" s="139" t="s">
        <v>993</v>
      </c>
      <c r="F179" s="140" t="s">
        <v>860</v>
      </c>
    </row>
    <row r="180" spans="2:6" x14ac:dyDescent="0.35">
      <c r="B180" s="129"/>
      <c r="C180" s="124"/>
      <c r="D180" s="133"/>
      <c r="E180" s="139" t="s">
        <v>1024</v>
      </c>
      <c r="F180" s="140"/>
    </row>
    <row r="181" spans="2:6" ht="29.5" thickBot="1" x14ac:dyDescent="0.4">
      <c r="B181" s="127"/>
      <c r="C181" s="128"/>
      <c r="D181" s="136"/>
      <c r="E181" s="137" t="s">
        <v>1025</v>
      </c>
      <c r="F181" s="138" t="s">
        <v>860</v>
      </c>
    </row>
    <row r="182" spans="2:6" ht="15" thickBot="1" x14ac:dyDescent="0.4">
      <c r="B182" s="124"/>
      <c r="C182" s="124"/>
      <c r="D182" s="133"/>
      <c r="E182" s="133"/>
      <c r="F182" s="133"/>
    </row>
    <row r="183" spans="2:6" ht="58" x14ac:dyDescent="0.35">
      <c r="B183" s="125" t="s">
        <v>1026</v>
      </c>
      <c r="C183" s="126"/>
      <c r="D183" s="134"/>
      <c r="E183" s="134">
        <v>156</v>
      </c>
      <c r="F183" s="135"/>
    </row>
    <row r="184" spans="2:6" ht="29" x14ac:dyDescent="0.35">
      <c r="B184" s="129"/>
      <c r="C184" s="124"/>
      <c r="D184" s="133"/>
      <c r="E184" s="139" t="s">
        <v>1027</v>
      </c>
      <c r="F184" s="140" t="s">
        <v>860</v>
      </c>
    </row>
    <row r="185" spans="2:6" ht="29" x14ac:dyDescent="0.35">
      <c r="B185" s="129"/>
      <c r="C185" s="124"/>
      <c r="D185" s="133"/>
      <c r="E185" s="139" t="s">
        <v>1028</v>
      </c>
      <c r="F185" s="140"/>
    </row>
    <row r="186" spans="2:6" ht="29" x14ac:dyDescent="0.35">
      <c r="B186" s="129"/>
      <c r="C186" s="124"/>
      <c r="D186" s="133"/>
      <c r="E186" s="139" t="s">
        <v>1029</v>
      </c>
      <c r="F186" s="140"/>
    </row>
    <row r="187" spans="2:6" ht="29" x14ac:dyDescent="0.35">
      <c r="B187" s="129"/>
      <c r="C187" s="124"/>
      <c r="D187" s="133"/>
      <c r="E187" s="139" t="s">
        <v>1030</v>
      </c>
      <c r="F187" s="140"/>
    </row>
    <row r="188" spans="2:6" ht="29" x14ac:dyDescent="0.35">
      <c r="B188" s="129"/>
      <c r="C188" s="124"/>
      <c r="D188" s="133"/>
      <c r="E188" s="139" t="s">
        <v>1031</v>
      </c>
      <c r="F188" s="140"/>
    </row>
    <row r="189" spans="2:6" ht="29" x14ac:dyDescent="0.35">
      <c r="B189" s="129"/>
      <c r="C189" s="124"/>
      <c r="D189" s="133"/>
      <c r="E189" s="139" t="s">
        <v>1032</v>
      </c>
      <c r="F189" s="140"/>
    </row>
    <row r="190" spans="2:6" x14ac:dyDescent="0.35">
      <c r="B190" s="129"/>
      <c r="C190" s="124"/>
      <c r="D190" s="133"/>
      <c r="E190" s="139" t="s">
        <v>1033</v>
      </c>
      <c r="F190" s="140"/>
    </row>
    <row r="191" spans="2:6" ht="29" x14ac:dyDescent="0.35">
      <c r="B191" s="129"/>
      <c r="C191" s="124"/>
      <c r="D191" s="133"/>
      <c r="E191" s="139" t="s">
        <v>1034</v>
      </c>
      <c r="F191" s="140"/>
    </row>
    <row r="192" spans="2:6" ht="29" x14ac:dyDescent="0.35">
      <c r="B192" s="129"/>
      <c r="C192" s="124"/>
      <c r="D192" s="133"/>
      <c r="E192" s="139" t="s">
        <v>1035</v>
      </c>
      <c r="F192" s="140"/>
    </row>
    <row r="193" spans="2:6" ht="29" x14ac:dyDescent="0.35">
      <c r="B193" s="129"/>
      <c r="C193" s="124"/>
      <c r="D193" s="133"/>
      <c r="E193" s="139" t="s">
        <v>1036</v>
      </c>
      <c r="F193" s="140"/>
    </row>
    <row r="194" spans="2:6" ht="29" x14ac:dyDescent="0.35">
      <c r="B194" s="129"/>
      <c r="C194" s="124"/>
      <c r="D194" s="133"/>
      <c r="E194" s="139" t="s">
        <v>1037</v>
      </c>
      <c r="F194" s="140"/>
    </row>
    <row r="195" spans="2:6" ht="29" x14ac:dyDescent="0.35">
      <c r="B195" s="129"/>
      <c r="C195" s="124"/>
      <c r="D195" s="133"/>
      <c r="E195" s="139" t="s">
        <v>1038</v>
      </c>
      <c r="F195" s="140"/>
    </row>
    <row r="196" spans="2:6" ht="29" x14ac:dyDescent="0.35">
      <c r="B196" s="129"/>
      <c r="C196" s="124"/>
      <c r="D196" s="133"/>
      <c r="E196" s="139" t="s">
        <v>1039</v>
      </c>
      <c r="F196" s="140"/>
    </row>
    <row r="197" spans="2:6" x14ac:dyDescent="0.35">
      <c r="B197" s="129"/>
      <c r="C197" s="124"/>
      <c r="D197" s="133"/>
      <c r="E197" s="139" t="s">
        <v>1040</v>
      </c>
      <c r="F197" s="140"/>
    </row>
    <row r="198" spans="2:6" ht="29" x14ac:dyDescent="0.35">
      <c r="B198" s="129"/>
      <c r="C198" s="124"/>
      <c r="D198" s="133"/>
      <c r="E198" s="139" t="s">
        <v>1041</v>
      </c>
      <c r="F198" s="140"/>
    </row>
    <row r="199" spans="2:6" ht="29" x14ac:dyDescent="0.35">
      <c r="B199" s="129"/>
      <c r="C199" s="124"/>
      <c r="D199" s="133"/>
      <c r="E199" s="139" t="s">
        <v>1042</v>
      </c>
      <c r="F199" s="140"/>
    </row>
    <row r="200" spans="2:6" ht="29" x14ac:dyDescent="0.35">
      <c r="B200" s="129"/>
      <c r="C200" s="124"/>
      <c r="D200" s="133"/>
      <c r="E200" s="139" t="s">
        <v>1043</v>
      </c>
      <c r="F200" s="140"/>
    </row>
    <row r="201" spans="2:6" x14ac:dyDescent="0.35">
      <c r="B201" s="129"/>
      <c r="C201" s="124"/>
      <c r="D201" s="133"/>
      <c r="E201" s="139" t="s">
        <v>1044</v>
      </c>
      <c r="F201" s="140"/>
    </row>
    <row r="202" spans="2:6" ht="29" x14ac:dyDescent="0.35">
      <c r="B202" s="129"/>
      <c r="C202" s="124"/>
      <c r="D202" s="133"/>
      <c r="E202" s="139" t="s">
        <v>1045</v>
      </c>
      <c r="F202" s="140" t="s">
        <v>860</v>
      </c>
    </row>
    <row r="203" spans="2:6" ht="29" x14ac:dyDescent="0.35">
      <c r="B203" s="129"/>
      <c r="C203" s="124"/>
      <c r="D203" s="133"/>
      <c r="E203" s="139" t="s">
        <v>1046</v>
      </c>
      <c r="F203" s="140"/>
    </row>
    <row r="204" spans="2:6" ht="29" x14ac:dyDescent="0.35">
      <c r="B204" s="129"/>
      <c r="C204" s="124"/>
      <c r="D204" s="133"/>
      <c r="E204" s="139" t="s">
        <v>1047</v>
      </c>
      <c r="F204" s="140"/>
    </row>
    <row r="205" spans="2:6" ht="29" x14ac:dyDescent="0.35">
      <c r="B205" s="129"/>
      <c r="C205" s="124"/>
      <c r="D205" s="133"/>
      <c r="E205" s="139" t="s">
        <v>1048</v>
      </c>
      <c r="F205" s="140"/>
    </row>
    <row r="206" spans="2:6" ht="29" x14ac:dyDescent="0.35">
      <c r="B206" s="129"/>
      <c r="C206" s="124"/>
      <c r="D206" s="133"/>
      <c r="E206" s="139" t="s">
        <v>1049</v>
      </c>
      <c r="F206" s="140"/>
    </row>
    <row r="207" spans="2:6" ht="29" x14ac:dyDescent="0.35">
      <c r="B207" s="129"/>
      <c r="C207" s="124"/>
      <c r="D207" s="133"/>
      <c r="E207" s="139" t="s">
        <v>1050</v>
      </c>
      <c r="F207" s="140"/>
    </row>
    <row r="208" spans="2:6" ht="29" x14ac:dyDescent="0.35">
      <c r="B208" s="129"/>
      <c r="C208" s="124"/>
      <c r="D208" s="133"/>
      <c r="E208" s="139" t="s">
        <v>1051</v>
      </c>
      <c r="F208" s="140"/>
    </row>
    <row r="209" spans="2:6" ht="29" x14ac:dyDescent="0.35">
      <c r="B209" s="129"/>
      <c r="C209" s="124"/>
      <c r="D209" s="133"/>
      <c r="E209" s="139" t="s">
        <v>1052</v>
      </c>
      <c r="F209" s="140" t="s">
        <v>860</v>
      </c>
    </row>
    <row r="210" spans="2:6" ht="29" x14ac:dyDescent="0.35">
      <c r="B210" s="129"/>
      <c r="C210" s="124"/>
      <c r="D210" s="133"/>
      <c r="E210" s="139" t="s">
        <v>1053</v>
      </c>
      <c r="F210" s="140"/>
    </row>
    <row r="211" spans="2:6" ht="29.5" thickBot="1" x14ac:dyDescent="0.4">
      <c r="B211" s="127"/>
      <c r="C211" s="128"/>
      <c r="D211" s="136"/>
      <c r="E211" s="137" t="s">
        <v>1054</v>
      </c>
      <c r="F211" s="138"/>
    </row>
    <row r="212" spans="2:6" ht="15" thickBot="1" x14ac:dyDescent="0.4">
      <c r="B212" s="124"/>
      <c r="C212" s="124"/>
      <c r="D212" s="133"/>
      <c r="E212" s="133"/>
      <c r="F212" s="133"/>
    </row>
    <row r="213" spans="2:6" ht="43.5" x14ac:dyDescent="0.35">
      <c r="B213" s="125" t="s">
        <v>1055</v>
      </c>
      <c r="C213" s="126"/>
      <c r="D213" s="134"/>
      <c r="E213" s="134">
        <v>66</v>
      </c>
      <c r="F213" s="135"/>
    </row>
    <row r="214" spans="2:6" x14ac:dyDescent="0.35">
      <c r="B214" s="129"/>
      <c r="C214" s="124"/>
      <c r="D214" s="133"/>
      <c r="E214" s="139" t="s">
        <v>1056</v>
      </c>
      <c r="F214" s="140" t="s">
        <v>860</v>
      </c>
    </row>
    <row r="215" spans="2:6" ht="29" x14ac:dyDescent="0.35">
      <c r="B215" s="129"/>
      <c r="C215" s="124"/>
      <c r="D215" s="133"/>
      <c r="E215" s="139" t="s">
        <v>1057</v>
      </c>
      <c r="F215" s="140" t="s">
        <v>860</v>
      </c>
    </row>
    <row r="216" spans="2:6" ht="29" x14ac:dyDescent="0.35">
      <c r="B216" s="129"/>
      <c r="C216" s="124"/>
      <c r="D216" s="133"/>
      <c r="E216" s="139" t="s">
        <v>1058</v>
      </c>
      <c r="F216" s="140" t="s">
        <v>860</v>
      </c>
    </row>
    <row r="217" spans="2:6" ht="29" x14ac:dyDescent="0.35">
      <c r="B217" s="129"/>
      <c r="C217" s="124"/>
      <c r="D217" s="133"/>
      <c r="E217" s="139" t="s">
        <v>1059</v>
      </c>
      <c r="F217" s="140" t="s">
        <v>860</v>
      </c>
    </row>
    <row r="218" spans="2:6" x14ac:dyDescent="0.35">
      <c r="B218" s="129"/>
      <c r="C218" s="124"/>
      <c r="D218" s="133"/>
      <c r="E218" s="139" t="s">
        <v>1060</v>
      </c>
      <c r="F218" s="140" t="s">
        <v>860</v>
      </c>
    </row>
    <row r="219" spans="2:6" ht="29.5" thickBot="1" x14ac:dyDescent="0.4">
      <c r="B219" s="127"/>
      <c r="C219" s="128"/>
      <c r="D219" s="136"/>
      <c r="E219" s="137" t="s">
        <v>1061</v>
      </c>
      <c r="F219" s="138" t="s">
        <v>860</v>
      </c>
    </row>
    <row r="220" spans="2:6" ht="15" thickBot="1" x14ac:dyDescent="0.4">
      <c r="B220" s="124"/>
      <c r="C220" s="124"/>
      <c r="D220" s="133"/>
      <c r="E220" s="133"/>
      <c r="F220" s="133"/>
    </row>
    <row r="221" spans="2:6" ht="58.5" thickBot="1" x14ac:dyDescent="0.4">
      <c r="B221" s="130" t="s">
        <v>1062</v>
      </c>
      <c r="C221" s="131"/>
      <c r="D221" s="141"/>
      <c r="E221" s="141">
        <v>4</v>
      </c>
      <c r="F221" s="142" t="s">
        <v>860</v>
      </c>
    </row>
    <row r="222" spans="2:6" ht="15" thickBot="1" x14ac:dyDescent="0.4">
      <c r="B222" s="124"/>
      <c r="C222" s="124"/>
      <c r="D222" s="133"/>
      <c r="E222" s="133"/>
      <c r="F222" s="133"/>
    </row>
    <row r="223" spans="2:6" ht="29" x14ac:dyDescent="0.35">
      <c r="B223" s="125" t="s">
        <v>1063</v>
      </c>
      <c r="C223" s="126"/>
      <c r="D223" s="134"/>
      <c r="E223" s="134">
        <v>2</v>
      </c>
      <c r="F223" s="135"/>
    </row>
    <row r="224" spans="2:6" x14ac:dyDescent="0.35">
      <c r="B224" s="129"/>
      <c r="C224" s="124"/>
      <c r="D224" s="133"/>
      <c r="E224" s="139" t="s">
        <v>1064</v>
      </c>
      <c r="F224" s="140" t="s">
        <v>860</v>
      </c>
    </row>
    <row r="225" spans="2:6" ht="29.5" thickBot="1" x14ac:dyDescent="0.4">
      <c r="B225" s="127"/>
      <c r="C225" s="128"/>
      <c r="D225" s="136"/>
      <c r="E225" s="137" t="s">
        <v>1065</v>
      </c>
      <c r="F225" s="138" t="s">
        <v>860</v>
      </c>
    </row>
    <row r="226" spans="2:6" ht="15" thickBot="1" x14ac:dyDescent="0.4">
      <c r="B226" s="124"/>
      <c r="C226" s="124"/>
      <c r="D226" s="133"/>
      <c r="E226" s="133"/>
      <c r="F226" s="133"/>
    </row>
    <row r="227" spans="2:6" ht="29" x14ac:dyDescent="0.35">
      <c r="B227" s="125" t="s">
        <v>1066</v>
      </c>
      <c r="C227" s="126"/>
      <c r="D227" s="134"/>
      <c r="E227" s="134">
        <v>1</v>
      </c>
      <c r="F227" s="135"/>
    </row>
    <row r="228" spans="2:6" ht="29.5" thickBot="1" x14ac:dyDescent="0.4">
      <c r="B228" s="127"/>
      <c r="C228" s="128"/>
      <c r="D228" s="136"/>
      <c r="E228" s="137" t="s">
        <v>1067</v>
      </c>
      <c r="F228" s="138" t="s">
        <v>860</v>
      </c>
    </row>
    <row r="229" spans="2:6" ht="15" thickBot="1" x14ac:dyDescent="0.4">
      <c r="B229" s="124"/>
      <c r="C229" s="124"/>
      <c r="D229" s="133"/>
      <c r="E229" s="133"/>
      <c r="F229" s="133"/>
    </row>
    <row r="230" spans="2:6" ht="43.5" x14ac:dyDescent="0.35">
      <c r="B230" s="125" t="s">
        <v>1068</v>
      </c>
      <c r="C230" s="126"/>
      <c r="D230" s="134"/>
      <c r="E230" s="134">
        <v>11</v>
      </c>
      <c r="F230" s="135" t="s">
        <v>860</v>
      </c>
    </row>
    <row r="231" spans="2:6" x14ac:dyDescent="0.35">
      <c r="B231" s="129"/>
      <c r="C231" s="124"/>
      <c r="D231" s="133"/>
      <c r="E231" s="133"/>
      <c r="F231" s="140" t="s">
        <v>1069</v>
      </c>
    </row>
    <row r="232" spans="2:6" ht="15" thickBot="1" x14ac:dyDescent="0.4">
      <c r="B232" s="127"/>
      <c r="C232" s="128"/>
      <c r="D232" s="136"/>
      <c r="E232" s="136"/>
      <c r="F232" s="138" t="s">
        <v>1070</v>
      </c>
    </row>
    <row r="233" spans="2:6" ht="15" thickBot="1" x14ac:dyDescent="0.4">
      <c r="B233" s="124"/>
      <c r="C233" s="124"/>
      <c r="D233" s="133"/>
      <c r="E233" s="133"/>
      <c r="F233" s="133"/>
    </row>
    <row r="234" spans="2:6" ht="43.5" x14ac:dyDescent="0.35">
      <c r="B234" s="125" t="s">
        <v>1071</v>
      </c>
      <c r="C234" s="126"/>
      <c r="D234" s="134"/>
      <c r="E234" s="134">
        <v>4</v>
      </c>
      <c r="F234" s="135"/>
    </row>
    <row r="235" spans="2:6" ht="43.5" x14ac:dyDescent="0.35">
      <c r="B235" s="129"/>
      <c r="C235" s="124"/>
      <c r="D235" s="133"/>
      <c r="E235" s="139" t="s">
        <v>1072</v>
      </c>
      <c r="F235" s="140" t="s">
        <v>860</v>
      </c>
    </row>
    <row r="236" spans="2:6" x14ac:dyDescent="0.35">
      <c r="B236" s="129"/>
      <c r="C236" s="124"/>
      <c r="D236" s="133"/>
      <c r="E236" s="133"/>
      <c r="F236" s="140" t="s">
        <v>1069</v>
      </c>
    </row>
    <row r="237" spans="2:6" x14ac:dyDescent="0.35">
      <c r="B237" s="129"/>
      <c r="C237" s="124"/>
      <c r="D237" s="133"/>
      <c r="E237" s="133"/>
      <c r="F237" s="140" t="s">
        <v>1070</v>
      </c>
    </row>
    <row r="238" spans="2:6" ht="29" x14ac:dyDescent="0.35">
      <c r="B238" s="129"/>
      <c r="C238" s="124"/>
      <c r="D238" s="133"/>
      <c r="E238" s="139" t="s">
        <v>1073</v>
      </c>
      <c r="F238" s="140" t="s">
        <v>860</v>
      </c>
    </row>
    <row r="239" spans="2:6" x14ac:dyDescent="0.35">
      <c r="B239" s="129"/>
      <c r="C239" s="124"/>
      <c r="D239" s="133"/>
      <c r="E239" s="133"/>
      <c r="F239" s="140" t="s">
        <v>1069</v>
      </c>
    </row>
    <row r="240" spans="2:6" x14ac:dyDescent="0.35">
      <c r="B240" s="129"/>
      <c r="C240" s="124"/>
      <c r="D240" s="133"/>
      <c r="E240" s="133"/>
      <c r="F240" s="140" t="s">
        <v>1070</v>
      </c>
    </row>
    <row r="241" spans="2:6" ht="29" x14ac:dyDescent="0.35">
      <c r="B241" s="129"/>
      <c r="C241" s="124"/>
      <c r="D241" s="133"/>
      <c r="E241" s="139" t="s">
        <v>1074</v>
      </c>
      <c r="F241" s="140" t="s">
        <v>860</v>
      </c>
    </row>
    <row r="242" spans="2:6" x14ac:dyDescent="0.35">
      <c r="B242" s="129"/>
      <c r="C242" s="124"/>
      <c r="D242" s="133"/>
      <c r="E242" s="133"/>
      <c r="F242" s="140" t="s">
        <v>1069</v>
      </c>
    </row>
    <row r="243" spans="2:6" x14ac:dyDescent="0.35">
      <c r="B243" s="129"/>
      <c r="C243" s="124"/>
      <c r="D243" s="133"/>
      <c r="E243" s="133"/>
      <c r="F243" s="140" t="s">
        <v>1070</v>
      </c>
    </row>
    <row r="244" spans="2:6" ht="43.5" x14ac:dyDescent="0.35">
      <c r="B244" s="129"/>
      <c r="C244" s="124"/>
      <c r="D244" s="133"/>
      <c r="E244" s="139" t="s">
        <v>1075</v>
      </c>
      <c r="F244" s="140" t="s">
        <v>860</v>
      </c>
    </row>
    <row r="245" spans="2:6" x14ac:dyDescent="0.35">
      <c r="B245" s="129"/>
      <c r="C245" s="124"/>
      <c r="D245" s="133"/>
      <c r="E245" s="133"/>
      <c r="F245" s="140" t="s">
        <v>1069</v>
      </c>
    </row>
    <row r="246" spans="2:6" ht="15" thickBot="1" x14ac:dyDescent="0.4">
      <c r="B246" s="127"/>
      <c r="C246" s="128"/>
      <c r="D246" s="136"/>
      <c r="E246" s="136"/>
      <c r="F246" s="138" t="s">
        <v>1070</v>
      </c>
    </row>
    <row r="247" spans="2:6" ht="15" thickBot="1" x14ac:dyDescent="0.4">
      <c r="B247" s="124"/>
      <c r="C247" s="124"/>
      <c r="D247" s="133"/>
      <c r="E247" s="133"/>
      <c r="F247" s="133"/>
    </row>
    <row r="248" spans="2:6" ht="43.5" x14ac:dyDescent="0.35">
      <c r="B248" s="125" t="s">
        <v>1076</v>
      </c>
      <c r="C248" s="126"/>
      <c r="D248" s="134"/>
      <c r="E248" s="134">
        <v>3</v>
      </c>
      <c r="F248" s="135"/>
    </row>
    <row r="249" spans="2:6" x14ac:dyDescent="0.35">
      <c r="B249" s="129"/>
      <c r="C249" s="124"/>
      <c r="D249" s="133"/>
      <c r="E249" s="139" t="s">
        <v>863</v>
      </c>
      <c r="F249" s="140" t="s">
        <v>860</v>
      </c>
    </row>
    <row r="250" spans="2:6" x14ac:dyDescent="0.35">
      <c r="B250" s="129"/>
      <c r="C250" s="124"/>
      <c r="D250" s="133"/>
      <c r="E250" s="133"/>
      <c r="F250" s="140" t="s">
        <v>1069</v>
      </c>
    </row>
    <row r="251" spans="2:6" x14ac:dyDescent="0.35">
      <c r="B251" s="129"/>
      <c r="C251" s="124"/>
      <c r="D251" s="133"/>
      <c r="E251" s="133"/>
      <c r="F251" s="140" t="s">
        <v>1070</v>
      </c>
    </row>
    <row r="252" spans="2:6" x14ac:dyDescent="0.35">
      <c r="B252" s="129"/>
      <c r="C252" s="124"/>
      <c r="D252" s="133"/>
      <c r="E252" s="139" t="s">
        <v>870</v>
      </c>
      <c r="F252" s="140" t="s">
        <v>860</v>
      </c>
    </row>
    <row r="253" spans="2:6" x14ac:dyDescent="0.35">
      <c r="B253" s="129"/>
      <c r="C253" s="124"/>
      <c r="D253" s="133"/>
      <c r="E253" s="133"/>
      <c r="F253" s="140" t="s">
        <v>1069</v>
      </c>
    </row>
    <row r="254" spans="2:6" x14ac:dyDescent="0.35">
      <c r="B254" s="129"/>
      <c r="C254" s="124"/>
      <c r="D254" s="133"/>
      <c r="E254" s="133"/>
      <c r="F254" s="140" t="s">
        <v>1070</v>
      </c>
    </row>
    <row r="255" spans="2:6" x14ac:dyDescent="0.35">
      <c r="B255" s="129"/>
      <c r="C255" s="124"/>
      <c r="D255" s="133"/>
      <c r="E255" s="139" t="s">
        <v>874</v>
      </c>
      <c r="F255" s="140" t="s">
        <v>860</v>
      </c>
    </row>
    <row r="256" spans="2:6" x14ac:dyDescent="0.35">
      <c r="B256" s="129"/>
      <c r="C256" s="124"/>
      <c r="D256" s="133"/>
      <c r="E256" s="133"/>
      <c r="F256" s="140" t="s">
        <v>1069</v>
      </c>
    </row>
    <row r="257" spans="2:6" ht="15" thickBot="1" x14ac:dyDescent="0.4">
      <c r="B257" s="127"/>
      <c r="C257" s="128"/>
      <c r="D257" s="136"/>
      <c r="E257" s="136"/>
      <c r="F257" s="138" t="s">
        <v>1070</v>
      </c>
    </row>
    <row r="258" spans="2:6" ht="15" thickBot="1" x14ac:dyDescent="0.4">
      <c r="B258" s="124"/>
      <c r="C258" s="124"/>
      <c r="D258" s="133"/>
      <c r="E258" s="133"/>
      <c r="F258" s="133"/>
    </row>
    <row r="259" spans="2:6" ht="29" x14ac:dyDescent="0.35">
      <c r="B259" s="125" t="s">
        <v>1077</v>
      </c>
      <c r="C259" s="126"/>
      <c r="D259" s="134"/>
      <c r="E259" s="134">
        <v>1</v>
      </c>
      <c r="F259" s="135" t="s">
        <v>860</v>
      </c>
    </row>
    <row r="260" spans="2:6" ht="15" thickBot="1" x14ac:dyDescent="0.4">
      <c r="B260" s="127"/>
      <c r="C260" s="128"/>
      <c r="D260" s="136"/>
      <c r="E260" s="136"/>
      <c r="F260" s="138" t="s">
        <v>1069</v>
      </c>
    </row>
    <row r="261" spans="2:6" ht="15" thickBot="1" x14ac:dyDescent="0.4">
      <c r="B261" s="124"/>
      <c r="C261" s="124"/>
      <c r="D261" s="133"/>
      <c r="E261" s="133"/>
      <c r="F261" s="133"/>
    </row>
    <row r="262" spans="2:6" ht="43.5" x14ac:dyDescent="0.35">
      <c r="B262" s="125" t="s">
        <v>1078</v>
      </c>
      <c r="C262" s="126"/>
      <c r="D262" s="134"/>
      <c r="E262" s="134">
        <v>1562</v>
      </c>
      <c r="F262" s="135"/>
    </row>
    <row r="263" spans="2:6" x14ac:dyDescent="0.35">
      <c r="B263" s="129"/>
      <c r="C263" s="124"/>
      <c r="D263" s="133"/>
      <c r="E263" s="139" t="s">
        <v>1079</v>
      </c>
      <c r="F263" s="140" t="s">
        <v>860</v>
      </c>
    </row>
    <row r="264" spans="2:6" x14ac:dyDescent="0.35">
      <c r="B264" s="129"/>
      <c r="C264" s="124"/>
      <c r="D264" s="133"/>
      <c r="E264" s="133"/>
      <c r="F264" s="140" t="s">
        <v>1069</v>
      </c>
    </row>
    <row r="265" spans="2:6" x14ac:dyDescent="0.35">
      <c r="B265" s="129"/>
      <c r="C265" s="124"/>
      <c r="D265" s="133"/>
      <c r="E265" s="133"/>
      <c r="F265" s="140" t="s">
        <v>1070</v>
      </c>
    </row>
    <row r="266" spans="2:6" x14ac:dyDescent="0.35">
      <c r="B266" s="129"/>
      <c r="C266" s="124"/>
      <c r="D266" s="133"/>
      <c r="E266" s="133"/>
      <c r="F266" s="140" t="s">
        <v>1080</v>
      </c>
    </row>
    <row r="267" spans="2:6" x14ac:dyDescent="0.35">
      <c r="B267" s="129"/>
      <c r="C267" s="124"/>
      <c r="D267" s="133"/>
      <c r="E267" s="133"/>
      <c r="F267" s="140" t="s">
        <v>1081</v>
      </c>
    </row>
    <row r="268" spans="2:6" ht="29" x14ac:dyDescent="0.35">
      <c r="B268" s="129"/>
      <c r="C268" s="124"/>
      <c r="D268" s="133"/>
      <c r="E268" s="139" t="s">
        <v>1082</v>
      </c>
      <c r="F268" s="140" t="s">
        <v>860</v>
      </c>
    </row>
    <row r="269" spans="2:6" x14ac:dyDescent="0.35">
      <c r="B269" s="129"/>
      <c r="C269" s="124"/>
      <c r="D269" s="133"/>
      <c r="E269" s="133"/>
      <c r="F269" s="140" t="s">
        <v>1069</v>
      </c>
    </row>
    <row r="270" spans="2:6" x14ac:dyDescent="0.35">
      <c r="B270" s="129"/>
      <c r="C270" s="124"/>
      <c r="D270" s="133"/>
      <c r="E270" s="133"/>
      <c r="F270" s="140" t="s">
        <v>1070</v>
      </c>
    </row>
    <row r="271" spans="2:6" x14ac:dyDescent="0.35">
      <c r="B271" s="129"/>
      <c r="C271" s="124"/>
      <c r="D271" s="133"/>
      <c r="E271" s="133"/>
      <c r="F271" s="140" t="s">
        <v>1080</v>
      </c>
    </row>
    <row r="272" spans="2:6" x14ac:dyDescent="0.35">
      <c r="B272" s="129"/>
      <c r="C272" s="124"/>
      <c r="D272" s="133"/>
      <c r="E272" s="133"/>
      <c r="F272" s="140" t="s">
        <v>1081</v>
      </c>
    </row>
    <row r="273" spans="2:6" ht="29" x14ac:dyDescent="0.35">
      <c r="B273" s="129"/>
      <c r="C273" s="124"/>
      <c r="D273" s="133"/>
      <c r="E273" s="139" t="s">
        <v>1083</v>
      </c>
      <c r="F273" s="140" t="s">
        <v>860</v>
      </c>
    </row>
    <row r="274" spans="2:6" x14ac:dyDescent="0.35">
      <c r="B274" s="129"/>
      <c r="C274" s="124"/>
      <c r="D274" s="133"/>
      <c r="E274" s="133"/>
      <c r="F274" s="140" t="s">
        <v>1069</v>
      </c>
    </row>
    <row r="275" spans="2:6" x14ac:dyDescent="0.35">
      <c r="B275" s="129"/>
      <c r="C275" s="124"/>
      <c r="D275" s="133"/>
      <c r="E275" s="133"/>
      <c r="F275" s="140" t="s">
        <v>1070</v>
      </c>
    </row>
    <row r="276" spans="2:6" x14ac:dyDescent="0.35">
      <c r="B276" s="129"/>
      <c r="C276" s="124"/>
      <c r="D276" s="133"/>
      <c r="E276" s="133"/>
      <c r="F276" s="140" t="s">
        <v>1080</v>
      </c>
    </row>
    <row r="277" spans="2:6" x14ac:dyDescent="0.35">
      <c r="B277" s="129"/>
      <c r="C277" s="124"/>
      <c r="D277" s="133"/>
      <c r="E277" s="133"/>
      <c r="F277" s="140" t="s">
        <v>1081</v>
      </c>
    </row>
    <row r="278" spans="2:6" x14ac:dyDescent="0.35">
      <c r="B278" s="129"/>
      <c r="C278" s="124"/>
      <c r="D278" s="133"/>
      <c r="E278" s="133"/>
      <c r="F278" s="140" t="s">
        <v>860</v>
      </c>
    </row>
    <row r="279" spans="2:6" x14ac:dyDescent="0.35">
      <c r="B279" s="129"/>
      <c r="C279" s="124"/>
      <c r="D279" s="133"/>
      <c r="E279" s="133"/>
      <c r="F279" s="140" t="s">
        <v>1069</v>
      </c>
    </row>
    <row r="280" spans="2:6" x14ac:dyDescent="0.35">
      <c r="B280" s="129"/>
      <c r="C280" s="124"/>
      <c r="D280" s="133"/>
      <c r="E280" s="133"/>
      <c r="F280" s="140" t="s">
        <v>1070</v>
      </c>
    </row>
    <row r="281" spans="2:6" x14ac:dyDescent="0.35">
      <c r="B281" s="129"/>
      <c r="C281" s="124"/>
      <c r="D281" s="133"/>
      <c r="E281" s="133"/>
      <c r="F281" s="140" t="s">
        <v>1080</v>
      </c>
    </row>
    <row r="282" spans="2:6" x14ac:dyDescent="0.35">
      <c r="B282" s="129"/>
      <c r="C282" s="124"/>
      <c r="D282" s="133"/>
      <c r="E282" s="133"/>
      <c r="F282" s="140" t="s">
        <v>1081</v>
      </c>
    </row>
    <row r="283" spans="2:6" x14ac:dyDescent="0.35">
      <c r="B283" s="129"/>
      <c r="C283" s="124"/>
      <c r="D283" s="133"/>
      <c r="E283" s="133"/>
      <c r="F283" s="140" t="s">
        <v>860</v>
      </c>
    </row>
    <row r="284" spans="2:6" x14ac:dyDescent="0.35">
      <c r="B284" s="129"/>
      <c r="C284" s="124"/>
      <c r="D284" s="133"/>
      <c r="E284" s="133"/>
      <c r="F284" s="140" t="s">
        <v>1069</v>
      </c>
    </row>
    <row r="285" spans="2:6" x14ac:dyDescent="0.35">
      <c r="B285" s="129"/>
      <c r="C285" s="124"/>
      <c r="D285" s="133"/>
      <c r="E285" s="133"/>
      <c r="F285" s="140" t="s">
        <v>1070</v>
      </c>
    </row>
    <row r="286" spans="2:6" x14ac:dyDescent="0.35">
      <c r="B286" s="129"/>
      <c r="C286" s="124"/>
      <c r="D286" s="133"/>
      <c r="E286" s="133"/>
      <c r="F286" s="140" t="s">
        <v>1080</v>
      </c>
    </row>
    <row r="287" spans="2:6" ht="15" thickBot="1" x14ac:dyDescent="0.4">
      <c r="B287" s="127"/>
      <c r="C287" s="128"/>
      <c r="D287" s="136"/>
      <c r="E287" s="136"/>
      <c r="F287" s="138" t="s">
        <v>1081</v>
      </c>
    </row>
    <row r="288" spans="2:6" ht="15" thickBot="1" x14ac:dyDescent="0.4">
      <c r="B288" s="124"/>
      <c r="C288" s="124"/>
      <c r="D288" s="133"/>
      <c r="E288" s="133"/>
      <c r="F288" s="133"/>
    </row>
    <row r="289" spans="2:6" ht="43.5" x14ac:dyDescent="0.35">
      <c r="B289" s="125" t="s">
        <v>1084</v>
      </c>
      <c r="C289" s="126"/>
      <c r="D289" s="134"/>
      <c r="E289" s="134">
        <v>1188</v>
      </c>
      <c r="F289" s="135"/>
    </row>
    <row r="290" spans="2:6" x14ac:dyDescent="0.35">
      <c r="B290" s="129"/>
      <c r="C290" s="124"/>
      <c r="D290" s="133"/>
      <c r="E290" s="139" t="s">
        <v>1085</v>
      </c>
      <c r="F290" s="140" t="s">
        <v>860</v>
      </c>
    </row>
    <row r="291" spans="2:6" x14ac:dyDescent="0.35">
      <c r="B291" s="129"/>
      <c r="C291" s="124"/>
      <c r="D291" s="133"/>
      <c r="E291" s="139" t="s">
        <v>1086</v>
      </c>
      <c r="F291" s="140" t="s">
        <v>1069</v>
      </c>
    </row>
    <row r="292" spans="2:6" x14ac:dyDescent="0.35">
      <c r="B292" s="129"/>
      <c r="C292" s="124"/>
      <c r="D292" s="133"/>
      <c r="E292" s="133"/>
      <c r="F292" s="140" t="s">
        <v>1070</v>
      </c>
    </row>
    <row r="293" spans="2:6" x14ac:dyDescent="0.35">
      <c r="B293" s="129"/>
      <c r="C293" s="124"/>
      <c r="D293" s="133"/>
      <c r="E293" s="133"/>
      <c r="F293" s="140" t="s">
        <v>1080</v>
      </c>
    </row>
    <row r="294" spans="2:6" x14ac:dyDescent="0.35">
      <c r="B294" s="129"/>
      <c r="C294" s="124"/>
      <c r="D294" s="133"/>
      <c r="E294" s="133"/>
      <c r="F294" s="140" t="s">
        <v>1081</v>
      </c>
    </row>
    <row r="295" spans="2:6" x14ac:dyDescent="0.35">
      <c r="B295" s="129"/>
      <c r="C295" s="124"/>
      <c r="D295" s="133"/>
      <c r="E295" s="133"/>
      <c r="F295" s="140" t="s">
        <v>1087</v>
      </c>
    </row>
    <row r="296" spans="2:6" x14ac:dyDescent="0.35">
      <c r="B296" s="129"/>
      <c r="C296" s="124"/>
      <c r="D296" s="133"/>
      <c r="E296" s="139" t="s">
        <v>1088</v>
      </c>
      <c r="F296" s="140" t="s">
        <v>860</v>
      </c>
    </row>
    <row r="297" spans="2:6" x14ac:dyDescent="0.35">
      <c r="B297" s="129"/>
      <c r="C297" s="124"/>
      <c r="D297" s="133"/>
      <c r="E297" s="139" t="s">
        <v>864</v>
      </c>
      <c r="F297" s="140" t="s">
        <v>1069</v>
      </c>
    </row>
    <row r="298" spans="2:6" ht="29" x14ac:dyDescent="0.35">
      <c r="B298" s="129"/>
      <c r="C298" s="124"/>
      <c r="D298" s="133"/>
      <c r="E298" s="139" t="s">
        <v>1089</v>
      </c>
      <c r="F298" s="140" t="s">
        <v>1070</v>
      </c>
    </row>
    <row r="299" spans="2:6" x14ac:dyDescent="0.35">
      <c r="B299" s="129"/>
      <c r="C299" s="124"/>
      <c r="D299" s="133"/>
      <c r="E299" s="139" t="s">
        <v>865</v>
      </c>
      <c r="F299" s="140" t="s">
        <v>1080</v>
      </c>
    </row>
    <row r="300" spans="2:6" x14ac:dyDescent="0.35">
      <c r="B300" s="129"/>
      <c r="C300" s="124"/>
      <c r="D300" s="133"/>
      <c r="E300" s="139" t="s">
        <v>1090</v>
      </c>
      <c r="F300" s="140" t="s">
        <v>1081</v>
      </c>
    </row>
    <row r="301" spans="2:6" x14ac:dyDescent="0.35">
      <c r="B301" s="129"/>
      <c r="C301" s="124"/>
      <c r="D301" s="133"/>
      <c r="E301" s="139" t="s">
        <v>867</v>
      </c>
      <c r="F301" s="140" t="s">
        <v>1087</v>
      </c>
    </row>
    <row r="302" spans="2:6" x14ac:dyDescent="0.35">
      <c r="B302" s="129"/>
      <c r="C302" s="124"/>
      <c r="D302" s="133"/>
      <c r="E302" s="139" t="s">
        <v>1022</v>
      </c>
      <c r="F302" s="140"/>
    </row>
    <row r="303" spans="2:6" x14ac:dyDescent="0.35">
      <c r="B303" s="129"/>
      <c r="C303" s="124"/>
      <c r="D303" s="133"/>
      <c r="E303" s="139" t="s">
        <v>868</v>
      </c>
      <c r="F303" s="140"/>
    </row>
    <row r="304" spans="2:6" ht="29" x14ac:dyDescent="0.35">
      <c r="B304" s="129"/>
      <c r="C304" s="124"/>
      <c r="D304" s="133"/>
      <c r="E304" s="139" t="s">
        <v>869</v>
      </c>
      <c r="F304" s="140"/>
    </row>
    <row r="305" spans="2:6" ht="29" x14ac:dyDescent="0.35">
      <c r="B305" s="129"/>
      <c r="C305" s="124"/>
      <c r="D305" s="133"/>
      <c r="E305" s="139" t="s">
        <v>1091</v>
      </c>
      <c r="F305" s="140" t="s">
        <v>860</v>
      </c>
    </row>
    <row r="306" spans="2:6" ht="29" x14ac:dyDescent="0.35">
      <c r="B306" s="129"/>
      <c r="C306" s="124"/>
      <c r="D306" s="133"/>
      <c r="E306" s="139" t="s">
        <v>1092</v>
      </c>
      <c r="F306" s="140" t="s">
        <v>1069</v>
      </c>
    </row>
    <row r="307" spans="2:6" ht="29" x14ac:dyDescent="0.35">
      <c r="B307" s="129"/>
      <c r="C307" s="124"/>
      <c r="D307" s="133"/>
      <c r="E307" s="139" t="s">
        <v>1093</v>
      </c>
      <c r="F307" s="140" t="s">
        <v>1070</v>
      </c>
    </row>
    <row r="308" spans="2:6" ht="29" x14ac:dyDescent="0.35">
      <c r="B308" s="129"/>
      <c r="C308" s="124"/>
      <c r="D308" s="133"/>
      <c r="E308" s="139" t="s">
        <v>872</v>
      </c>
      <c r="F308" s="140" t="s">
        <v>1080</v>
      </c>
    </row>
    <row r="309" spans="2:6" ht="29" x14ac:dyDescent="0.35">
      <c r="B309" s="129"/>
      <c r="C309" s="124"/>
      <c r="D309" s="133"/>
      <c r="E309" s="139" t="s">
        <v>1094</v>
      </c>
      <c r="F309" s="140" t="s">
        <v>1081</v>
      </c>
    </row>
    <row r="310" spans="2:6" ht="29" x14ac:dyDescent="0.35">
      <c r="B310" s="129"/>
      <c r="C310" s="124"/>
      <c r="D310" s="133"/>
      <c r="E310" s="139" t="s">
        <v>1095</v>
      </c>
      <c r="F310" s="140" t="s">
        <v>1087</v>
      </c>
    </row>
    <row r="311" spans="2:6" ht="29" x14ac:dyDescent="0.35">
      <c r="B311" s="129"/>
      <c r="C311" s="124"/>
      <c r="D311" s="133"/>
      <c r="E311" s="139" t="s">
        <v>1096</v>
      </c>
      <c r="F311" s="140" t="s">
        <v>860</v>
      </c>
    </row>
    <row r="312" spans="2:6" ht="29" x14ac:dyDescent="0.35">
      <c r="B312" s="129"/>
      <c r="C312" s="124"/>
      <c r="D312" s="133"/>
      <c r="E312" s="139" t="s">
        <v>1097</v>
      </c>
      <c r="F312" s="140" t="s">
        <v>1069</v>
      </c>
    </row>
    <row r="313" spans="2:6" ht="29" x14ac:dyDescent="0.35">
      <c r="B313" s="129"/>
      <c r="C313" s="124"/>
      <c r="D313" s="133"/>
      <c r="E313" s="139" t="s">
        <v>883</v>
      </c>
      <c r="F313" s="140" t="s">
        <v>1070</v>
      </c>
    </row>
    <row r="314" spans="2:6" ht="29" x14ac:dyDescent="0.35">
      <c r="B314" s="129"/>
      <c r="C314" s="124"/>
      <c r="D314" s="133"/>
      <c r="E314" s="139" t="s">
        <v>884</v>
      </c>
      <c r="F314" s="140" t="s">
        <v>1080</v>
      </c>
    </row>
    <row r="315" spans="2:6" ht="29" x14ac:dyDescent="0.35">
      <c r="B315" s="129"/>
      <c r="C315" s="124"/>
      <c r="D315" s="133"/>
      <c r="E315" s="139" t="s">
        <v>885</v>
      </c>
      <c r="F315" s="140" t="s">
        <v>1081</v>
      </c>
    </row>
    <row r="316" spans="2:6" ht="29" x14ac:dyDescent="0.35">
      <c r="B316" s="129"/>
      <c r="C316" s="124"/>
      <c r="D316" s="133"/>
      <c r="E316" s="139" t="s">
        <v>1098</v>
      </c>
      <c r="F316" s="140" t="s">
        <v>1087</v>
      </c>
    </row>
    <row r="317" spans="2:6" ht="29" x14ac:dyDescent="0.35">
      <c r="B317" s="129"/>
      <c r="C317" s="124"/>
      <c r="D317" s="133"/>
      <c r="E317" s="139" t="s">
        <v>887</v>
      </c>
      <c r="F317" s="140"/>
    </row>
    <row r="318" spans="2:6" ht="29" x14ac:dyDescent="0.35">
      <c r="B318" s="129"/>
      <c r="C318" s="124"/>
      <c r="D318" s="133"/>
      <c r="E318" s="139" t="s">
        <v>888</v>
      </c>
      <c r="F318" s="140"/>
    </row>
    <row r="319" spans="2:6" ht="29" x14ac:dyDescent="0.35">
      <c r="B319" s="129"/>
      <c r="C319" s="124"/>
      <c r="D319" s="133"/>
      <c r="E319" s="139" t="s">
        <v>889</v>
      </c>
      <c r="F319" s="140"/>
    </row>
    <row r="320" spans="2:6" ht="29" x14ac:dyDescent="0.35">
      <c r="B320" s="129"/>
      <c r="C320" s="124"/>
      <c r="D320" s="133"/>
      <c r="E320" s="139" t="s">
        <v>890</v>
      </c>
      <c r="F320" s="140"/>
    </row>
    <row r="321" spans="2:6" ht="29" x14ac:dyDescent="0.35">
      <c r="B321" s="129"/>
      <c r="C321" s="124"/>
      <c r="D321" s="133"/>
      <c r="E321" s="139" t="s">
        <v>891</v>
      </c>
      <c r="F321" s="140"/>
    </row>
    <row r="322" spans="2:6" ht="29" x14ac:dyDescent="0.35">
      <c r="B322" s="129"/>
      <c r="C322" s="124"/>
      <c r="D322" s="133"/>
      <c r="E322" s="139" t="s">
        <v>892</v>
      </c>
      <c r="F322" s="140"/>
    </row>
    <row r="323" spans="2:6" ht="29" x14ac:dyDescent="0.35">
      <c r="B323" s="129"/>
      <c r="C323" s="124"/>
      <c r="D323" s="133"/>
      <c r="E323" s="139" t="s">
        <v>893</v>
      </c>
      <c r="F323" s="140"/>
    </row>
    <row r="324" spans="2:6" ht="29" x14ac:dyDescent="0.35">
      <c r="B324" s="129"/>
      <c r="C324" s="124"/>
      <c r="D324" s="133"/>
      <c r="E324" s="139" t="s">
        <v>894</v>
      </c>
      <c r="F324" s="140"/>
    </row>
    <row r="325" spans="2:6" ht="29" x14ac:dyDescent="0.35">
      <c r="B325" s="129"/>
      <c r="C325" s="124"/>
      <c r="D325" s="133"/>
      <c r="E325" s="139" t="s">
        <v>895</v>
      </c>
      <c r="F325" s="140"/>
    </row>
    <row r="326" spans="2:6" ht="29" x14ac:dyDescent="0.35">
      <c r="B326" s="129"/>
      <c r="C326" s="124"/>
      <c r="D326" s="133"/>
      <c r="E326" s="139" t="s">
        <v>896</v>
      </c>
      <c r="F326" s="140"/>
    </row>
    <row r="327" spans="2:6" ht="29" x14ac:dyDescent="0.35">
      <c r="B327" s="129"/>
      <c r="C327" s="124"/>
      <c r="D327" s="133"/>
      <c r="E327" s="139" t="s">
        <v>897</v>
      </c>
      <c r="F327" s="140"/>
    </row>
    <row r="328" spans="2:6" ht="29" x14ac:dyDescent="0.35">
      <c r="B328" s="129"/>
      <c r="C328" s="124"/>
      <c r="D328" s="133"/>
      <c r="E328" s="139" t="s">
        <v>898</v>
      </c>
      <c r="F328" s="140"/>
    </row>
    <row r="329" spans="2:6" ht="29" x14ac:dyDescent="0.35">
      <c r="B329" s="129"/>
      <c r="C329" s="124"/>
      <c r="D329" s="133"/>
      <c r="E329" s="139" t="s">
        <v>899</v>
      </c>
      <c r="F329" s="140"/>
    </row>
    <row r="330" spans="2:6" ht="29" x14ac:dyDescent="0.35">
      <c r="B330" s="129"/>
      <c r="C330" s="124"/>
      <c r="D330" s="133"/>
      <c r="E330" s="139" t="s">
        <v>900</v>
      </c>
      <c r="F330" s="140"/>
    </row>
    <row r="331" spans="2:6" ht="29" x14ac:dyDescent="0.35">
      <c r="B331" s="129"/>
      <c r="C331" s="124"/>
      <c r="D331" s="133"/>
      <c r="E331" s="139" t="s">
        <v>901</v>
      </c>
      <c r="F331" s="140"/>
    </row>
    <row r="332" spans="2:6" ht="29" x14ac:dyDescent="0.35">
      <c r="B332" s="129"/>
      <c r="C332" s="124"/>
      <c r="D332" s="133"/>
      <c r="E332" s="139" t="s">
        <v>902</v>
      </c>
      <c r="F332" s="140"/>
    </row>
    <row r="333" spans="2:6" ht="29" x14ac:dyDescent="0.35">
      <c r="B333" s="129"/>
      <c r="C333" s="124"/>
      <c r="D333" s="133"/>
      <c r="E333" s="139" t="s">
        <v>903</v>
      </c>
      <c r="F333" s="140"/>
    </row>
    <row r="334" spans="2:6" ht="29" x14ac:dyDescent="0.35">
      <c r="B334" s="129"/>
      <c r="C334" s="124"/>
      <c r="D334" s="133"/>
      <c r="E334" s="139" t="s">
        <v>904</v>
      </c>
      <c r="F334" s="140"/>
    </row>
    <row r="335" spans="2:6" ht="29" x14ac:dyDescent="0.35">
      <c r="B335" s="129"/>
      <c r="C335" s="124"/>
      <c r="D335" s="133"/>
      <c r="E335" s="139" t="s">
        <v>905</v>
      </c>
      <c r="F335" s="140"/>
    </row>
    <row r="336" spans="2:6" ht="29" x14ac:dyDescent="0.35">
      <c r="B336" s="129"/>
      <c r="C336" s="124"/>
      <c r="D336" s="133"/>
      <c r="E336" s="139" t="s">
        <v>906</v>
      </c>
      <c r="F336" s="140"/>
    </row>
    <row r="337" spans="2:6" ht="29" x14ac:dyDescent="0.35">
      <c r="B337" s="129"/>
      <c r="C337" s="124"/>
      <c r="D337" s="133"/>
      <c r="E337" s="139" t="s">
        <v>907</v>
      </c>
      <c r="F337" s="140"/>
    </row>
    <row r="338" spans="2:6" ht="29" x14ac:dyDescent="0.35">
      <c r="B338" s="129"/>
      <c r="C338" s="124"/>
      <c r="D338" s="133"/>
      <c r="E338" s="139" t="s">
        <v>908</v>
      </c>
      <c r="F338" s="140"/>
    </row>
    <row r="339" spans="2:6" ht="29" x14ac:dyDescent="0.35">
      <c r="B339" s="129"/>
      <c r="C339" s="124"/>
      <c r="D339" s="133"/>
      <c r="E339" s="139" t="s">
        <v>909</v>
      </c>
      <c r="F339" s="140"/>
    </row>
    <row r="340" spans="2:6" ht="29" x14ac:dyDescent="0.35">
      <c r="B340" s="129"/>
      <c r="C340" s="124"/>
      <c r="D340" s="133"/>
      <c r="E340" s="139" t="s">
        <v>910</v>
      </c>
      <c r="F340" s="140"/>
    </row>
    <row r="341" spans="2:6" ht="29" x14ac:dyDescent="0.35">
      <c r="B341" s="129"/>
      <c r="C341" s="124"/>
      <c r="D341" s="133"/>
      <c r="E341" s="139" t="s">
        <v>911</v>
      </c>
      <c r="F341" s="140"/>
    </row>
    <row r="342" spans="2:6" ht="29" x14ac:dyDescent="0.35">
      <c r="B342" s="129"/>
      <c r="C342" s="124"/>
      <c r="D342" s="133"/>
      <c r="E342" s="139" t="s">
        <v>912</v>
      </c>
      <c r="F342" s="140"/>
    </row>
    <row r="343" spans="2:6" ht="29" x14ac:dyDescent="0.35">
      <c r="B343" s="129"/>
      <c r="C343" s="124"/>
      <c r="D343" s="133"/>
      <c r="E343" s="139" t="s">
        <v>913</v>
      </c>
      <c r="F343" s="140"/>
    </row>
    <row r="344" spans="2:6" ht="29" x14ac:dyDescent="0.35">
      <c r="B344" s="129"/>
      <c r="C344" s="124"/>
      <c r="D344" s="133"/>
      <c r="E344" s="139" t="s">
        <v>914</v>
      </c>
      <c r="F344" s="140"/>
    </row>
    <row r="345" spans="2:6" ht="29" x14ac:dyDescent="0.35">
      <c r="B345" s="129"/>
      <c r="C345" s="124"/>
      <c r="D345" s="133"/>
      <c r="E345" s="139" t="s">
        <v>915</v>
      </c>
      <c r="F345" s="140"/>
    </row>
    <row r="346" spans="2:6" ht="29" x14ac:dyDescent="0.35">
      <c r="B346" s="129"/>
      <c r="C346" s="124"/>
      <c r="D346" s="133"/>
      <c r="E346" s="139" t="s">
        <v>916</v>
      </c>
      <c r="F346" s="140"/>
    </row>
    <row r="347" spans="2:6" ht="29" x14ac:dyDescent="0.35">
      <c r="B347" s="129"/>
      <c r="C347" s="124"/>
      <c r="D347" s="133"/>
      <c r="E347" s="139" t="s">
        <v>917</v>
      </c>
      <c r="F347" s="140"/>
    </row>
    <row r="348" spans="2:6" ht="29" x14ac:dyDescent="0.35">
      <c r="B348" s="129"/>
      <c r="C348" s="124"/>
      <c r="D348" s="133"/>
      <c r="E348" s="139" t="s">
        <v>918</v>
      </c>
      <c r="F348" s="140"/>
    </row>
    <row r="349" spans="2:6" ht="29" x14ac:dyDescent="0.35">
      <c r="B349" s="129"/>
      <c r="C349" s="124"/>
      <c r="D349" s="133"/>
      <c r="E349" s="139" t="s">
        <v>919</v>
      </c>
      <c r="F349" s="140"/>
    </row>
    <row r="350" spans="2:6" ht="29" x14ac:dyDescent="0.35">
      <c r="B350" s="129"/>
      <c r="C350" s="124"/>
      <c r="D350" s="133"/>
      <c r="E350" s="139" t="s">
        <v>920</v>
      </c>
      <c r="F350" s="140"/>
    </row>
    <row r="351" spans="2:6" ht="29" x14ac:dyDescent="0.35">
      <c r="B351" s="129"/>
      <c r="C351" s="124"/>
      <c r="D351" s="133"/>
      <c r="E351" s="139" t="s">
        <v>921</v>
      </c>
      <c r="F351" s="140"/>
    </row>
    <row r="352" spans="2:6" ht="29" x14ac:dyDescent="0.35">
      <c r="B352" s="129"/>
      <c r="C352" s="124"/>
      <c r="D352" s="133"/>
      <c r="E352" s="139" t="s">
        <v>922</v>
      </c>
      <c r="F352" s="140"/>
    </row>
    <row r="353" spans="2:6" ht="29" x14ac:dyDescent="0.35">
      <c r="B353" s="129"/>
      <c r="C353" s="124"/>
      <c r="D353" s="133"/>
      <c r="E353" s="139" t="s">
        <v>923</v>
      </c>
      <c r="F353" s="140"/>
    </row>
    <row r="354" spans="2:6" ht="29" x14ac:dyDescent="0.35">
      <c r="B354" s="129"/>
      <c r="C354" s="124"/>
      <c r="D354" s="133"/>
      <c r="E354" s="139" t="s">
        <v>924</v>
      </c>
      <c r="F354" s="140"/>
    </row>
    <row r="355" spans="2:6" ht="29" x14ac:dyDescent="0.35">
      <c r="B355" s="129"/>
      <c r="C355" s="124"/>
      <c r="D355" s="133"/>
      <c r="E355" s="139" t="s">
        <v>925</v>
      </c>
      <c r="F355" s="140"/>
    </row>
    <row r="356" spans="2:6" ht="29" x14ac:dyDescent="0.35">
      <c r="B356" s="129"/>
      <c r="C356" s="124"/>
      <c r="D356" s="133"/>
      <c r="E356" s="139" t="s">
        <v>926</v>
      </c>
      <c r="F356" s="140"/>
    </row>
    <row r="357" spans="2:6" ht="29" x14ac:dyDescent="0.35">
      <c r="B357" s="129"/>
      <c r="C357" s="124"/>
      <c r="D357" s="133"/>
      <c r="E357" s="139" t="s">
        <v>927</v>
      </c>
      <c r="F357" s="140"/>
    </row>
    <row r="358" spans="2:6" ht="29" x14ac:dyDescent="0.35">
      <c r="B358" s="129"/>
      <c r="C358" s="124"/>
      <c r="D358" s="133"/>
      <c r="E358" s="139" t="s">
        <v>928</v>
      </c>
      <c r="F358" s="140"/>
    </row>
    <row r="359" spans="2:6" ht="29" x14ac:dyDescent="0.35">
      <c r="B359" s="129"/>
      <c r="C359" s="124"/>
      <c r="D359" s="133"/>
      <c r="E359" s="139" t="s">
        <v>929</v>
      </c>
      <c r="F359" s="140"/>
    </row>
    <row r="360" spans="2:6" ht="29" x14ac:dyDescent="0.35">
      <c r="B360" s="129"/>
      <c r="C360" s="124"/>
      <c r="D360" s="133"/>
      <c r="E360" s="139" t="s">
        <v>930</v>
      </c>
      <c r="F360" s="140"/>
    </row>
    <row r="361" spans="2:6" ht="29" x14ac:dyDescent="0.35">
      <c r="B361" s="129"/>
      <c r="C361" s="124"/>
      <c r="D361" s="133"/>
      <c r="E361" s="139" t="s">
        <v>931</v>
      </c>
      <c r="F361" s="140"/>
    </row>
    <row r="362" spans="2:6" ht="29" x14ac:dyDescent="0.35">
      <c r="B362" s="129"/>
      <c r="C362" s="124"/>
      <c r="D362" s="133"/>
      <c r="E362" s="139" t="s">
        <v>932</v>
      </c>
      <c r="F362" s="140"/>
    </row>
    <row r="363" spans="2:6" ht="29" x14ac:dyDescent="0.35">
      <c r="B363" s="129"/>
      <c r="C363" s="124"/>
      <c r="D363" s="133"/>
      <c r="E363" s="139" t="s">
        <v>933</v>
      </c>
      <c r="F363" s="140"/>
    </row>
    <row r="364" spans="2:6" ht="29" x14ac:dyDescent="0.35">
      <c r="B364" s="129"/>
      <c r="C364" s="124"/>
      <c r="D364" s="133"/>
      <c r="E364" s="139" t="s">
        <v>934</v>
      </c>
      <c r="F364" s="140"/>
    </row>
    <row r="365" spans="2:6" ht="29" x14ac:dyDescent="0.35">
      <c r="B365" s="129"/>
      <c r="C365" s="124"/>
      <c r="D365" s="133"/>
      <c r="E365" s="139" t="s">
        <v>935</v>
      </c>
      <c r="F365" s="140"/>
    </row>
    <row r="366" spans="2:6" ht="29" x14ac:dyDescent="0.35">
      <c r="B366" s="129"/>
      <c r="C366" s="124"/>
      <c r="D366" s="133"/>
      <c r="E366" s="139" t="s">
        <v>936</v>
      </c>
      <c r="F366" s="140"/>
    </row>
    <row r="367" spans="2:6" ht="29" x14ac:dyDescent="0.35">
      <c r="B367" s="129"/>
      <c r="C367" s="124"/>
      <c r="D367" s="133"/>
      <c r="E367" s="139" t="s">
        <v>937</v>
      </c>
      <c r="F367" s="140"/>
    </row>
    <row r="368" spans="2:6" ht="29" x14ac:dyDescent="0.35">
      <c r="B368" s="129"/>
      <c r="C368" s="124"/>
      <c r="D368" s="133"/>
      <c r="E368" s="139" t="s">
        <v>938</v>
      </c>
      <c r="F368" s="140"/>
    </row>
    <row r="369" spans="2:6" ht="29" x14ac:dyDescent="0.35">
      <c r="B369" s="129"/>
      <c r="C369" s="124"/>
      <c r="D369" s="133"/>
      <c r="E369" s="139" t="s">
        <v>939</v>
      </c>
      <c r="F369" s="140"/>
    </row>
    <row r="370" spans="2:6" ht="29" x14ac:dyDescent="0.35">
      <c r="B370" s="129"/>
      <c r="C370" s="124"/>
      <c r="D370" s="133"/>
      <c r="E370" s="139" t="s">
        <v>940</v>
      </c>
      <c r="F370" s="140"/>
    </row>
    <row r="371" spans="2:6" ht="29" x14ac:dyDescent="0.35">
      <c r="B371" s="129"/>
      <c r="C371" s="124"/>
      <c r="D371" s="133"/>
      <c r="E371" s="139" t="s">
        <v>941</v>
      </c>
      <c r="F371" s="140"/>
    </row>
    <row r="372" spans="2:6" ht="29" x14ac:dyDescent="0.35">
      <c r="B372" s="129"/>
      <c r="C372" s="124"/>
      <c r="D372" s="133"/>
      <c r="E372" s="139" t="s">
        <v>942</v>
      </c>
      <c r="F372" s="140"/>
    </row>
    <row r="373" spans="2:6" ht="29" x14ac:dyDescent="0.35">
      <c r="B373" s="129"/>
      <c r="C373" s="124"/>
      <c r="D373" s="133"/>
      <c r="E373" s="139" t="s">
        <v>943</v>
      </c>
      <c r="F373" s="140"/>
    </row>
    <row r="374" spans="2:6" ht="29" x14ac:dyDescent="0.35">
      <c r="B374" s="129"/>
      <c r="C374" s="124"/>
      <c r="D374" s="133"/>
      <c r="E374" s="139" t="s">
        <v>944</v>
      </c>
      <c r="F374" s="140"/>
    </row>
    <row r="375" spans="2:6" ht="29" x14ac:dyDescent="0.35">
      <c r="B375" s="129"/>
      <c r="C375" s="124"/>
      <c r="D375" s="133"/>
      <c r="E375" s="139" t="s">
        <v>945</v>
      </c>
      <c r="F375" s="140"/>
    </row>
    <row r="376" spans="2:6" ht="29" x14ac:dyDescent="0.35">
      <c r="B376" s="129"/>
      <c r="C376" s="124"/>
      <c r="D376" s="133"/>
      <c r="E376" s="139" t="s">
        <v>946</v>
      </c>
      <c r="F376" s="140"/>
    </row>
    <row r="377" spans="2:6" ht="29" x14ac:dyDescent="0.35">
      <c r="B377" s="129"/>
      <c r="C377" s="124"/>
      <c r="D377" s="133"/>
      <c r="E377" s="139" t="s">
        <v>947</v>
      </c>
      <c r="F377" s="140"/>
    </row>
    <row r="378" spans="2:6" ht="29" x14ac:dyDescent="0.35">
      <c r="B378" s="129"/>
      <c r="C378" s="124"/>
      <c r="D378" s="133"/>
      <c r="E378" s="139" t="s">
        <v>948</v>
      </c>
      <c r="F378" s="140"/>
    </row>
    <row r="379" spans="2:6" ht="29" x14ac:dyDescent="0.35">
      <c r="B379" s="129"/>
      <c r="C379" s="124"/>
      <c r="D379" s="133"/>
      <c r="E379" s="139" t="s">
        <v>949</v>
      </c>
      <c r="F379" s="140"/>
    </row>
    <row r="380" spans="2:6" ht="29" x14ac:dyDescent="0.35">
      <c r="B380" s="129"/>
      <c r="C380" s="124"/>
      <c r="D380" s="133"/>
      <c r="E380" s="139" t="s">
        <v>950</v>
      </c>
      <c r="F380" s="140"/>
    </row>
    <row r="381" spans="2:6" ht="29" x14ac:dyDescent="0.35">
      <c r="B381" s="129"/>
      <c r="C381" s="124"/>
      <c r="D381" s="133"/>
      <c r="E381" s="139" t="s">
        <v>951</v>
      </c>
      <c r="F381" s="140"/>
    </row>
    <row r="382" spans="2:6" ht="29" x14ac:dyDescent="0.35">
      <c r="B382" s="129"/>
      <c r="C382" s="124"/>
      <c r="D382" s="133"/>
      <c r="E382" s="139" t="s">
        <v>952</v>
      </c>
      <c r="F382" s="140"/>
    </row>
    <row r="383" spans="2:6" ht="29" x14ac:dyDescent="0.35">
      <c r="B383" s="129"/>
      <c r="C383" s="124"/>
      <c r="D383" s="133"/>
      <c r="E383" s="139" t="s">
        <v>953</v>
      </c>
      <c r="F383" s="140"/>
    </row>
    <row r="384" spans="2:6" ht="29" x14ac:dyDescent="0.35">
      <c r="B384" s="129"/>
      <c r="C384" s="124"/>
      <c r="D384" s="133"/>
      <c r="E384" s="139" t="s">
        <v>954</v>
      </c>
      <c r="F384" s="140"/>
    </row>
    <row r="385" spans="2:6" ht="29" x14ac:dyDescent="0.35">
      <c r="B385" s="129"/>
      <c r="C385" s="124"/>
      <c r="D385" s="133"/>
      <c r="E385" s="139" t="s">
        <v>955</v>
      </c>
      <c r="F385" s="140"/>
    </row>
    <row r="386" spans="2:6" ht="29" x14ac:dyDescent="0.35">
      <c r="B386" s="129"/>
      <c r="C386" s="124"/>
      <c r="D386" s="133"/>
      <c r="E386" s="139" t="s">
        <v>956</v>
      </c>
      <c r="F386" s="140"/>
    </row>
    <row r="387" spans="2:6" ht="29" x14ac:dyDescent="0.35">
      <c r="B387" s="129"/>
      <c r="C387" s="124"/>
      <c r="D387" s="133"/>
      <c r="E387" s="139" t="s">
        <v>957</v>
      </c>
      <c r="F387" s="140"/>
    </row>
    <row r="388" spans="2:6" ht="29" x14ac:dyDescent="0.35">
      <c r="B388" s="129"/>
      <c r="C388" s="124"/>
      <c r="D388" s="133"/>
      <c r="E388" s="139" t="s">
        <v>958</v>
      </c>
      <c r="F388" s="140"/>
    </row>
    <row r="389" spans="2:6" ht="29" x14ac:dyDescent="0.35">
      <c r="B389" s="129"/>
      <c r="C389" s="124"/>
      <c r="D389" s="133"/>
      <c r="E389" s="139" t="s">
        <v>959</v>
      </c>
      <c r="F389" s="140"/>
    </row>
    <row r="390" spans="2:6" ht="29" x14ac:dyDescent="0.35">
      <c r="B390" s="129"/>
      <c r="C390" s="124"/>
      <c r="D390" s="133"/>
      <c r="E390" s="139" t="s">
        <v>960</v>
      </c>
      <c r="F390" s="140"/>
    </row>
    <row r="391" spans="2:6" ht="29" x14ac:dyDescent="0.35">
      <c r="B391" s="129"/>
      <c r="C391" s="124"/>
      <c r="D391" s="133"/>
      <c r="E391" s="139" t="s">
        <v>961</v>
      </c>
      <c r="F391" s="140"/>
    </row>
    <row r="392" spans="2:6" ht="29" x14ac:dyDescent="0.35">
      <c r="B392" s="129"/>
      <c r="C392" s="124"/>
      <c r="D392" s="133"/>
      <c r="E392" s="139" t="s">
        <v>962</v>
      </c>
      <c r="F392" s="140"/>
    </row>
    <row r="393" spans="2:6" ht="29" x14ac:dyDescent="0.35">
      <c r="B393" s="129"/>
      <c r="C393" s="124"/>
      <c r="D393" s="133"/>
      <c r="E393" s="139" t="s">
        <v>963</v>
      </c>
      <c r="F393" s="140"/>
    </row>
    <row r="394" spans="2:6" ht="29" x14ac:dyDescent="0.35">
      <c r="B394" s="129"/>
      <c r="C394" s="124"/>
      <c r="D394" s="133"/>
      <c r="E394" s="139" t="s">
        <v>964</v>
      </c>
      <c r="F394" s="140"/>
    </row>
    <row r="395" spans="2:6" ht="29" x14ac:dyDescent="0.35">
      <c r="B395" s="129"/>
      <c r="C395" s="124"/>
      <c r="D395" s="133"/>
      <c r="E395" s="139" t="s">
        <v>965</v>
      </c>
      <c r="F395" s="140"/>
    </row>
    <row r="396" spans="2:6" ht="29" x14ac:dyDescent="0.35">
      <c r="B396" s="129"/>
      <c r="C396" s="124"/>
      <c r="D396" s="133"/>
      <c r="E396" s="139" t="s">
        <v>966</v>
      </c>
      <c r="F396" s="140"/>
    </row>
    <row r="397" spans="2:6" ht="29" x14ac:dyDescent="0.35">
      <c r="B397" s="129"/>
      <c r="C397" s="124"/>
      <c r="D397" s="133"/>
      <c r="E397" s="139" t="s">
        <v>967</v>
      </c>
      <c r="F397" s="140"/>
    </row>
    <row r="398" spans="2:6" ht="29" x14ac:dyDescent="0.35">
      <c r="B398" s="129"/>
      <c r="C398" s="124"/>
      <c r="D398" s="133"/>
      <c r="E398" s="139" t="s">
        <v>968</v>
      </c>
      <c r="F398" s="140"/>
    </row>
    <row r="399" spans="2:6" ht="29" x14ac:dyDescent="0.35">
      <c r="B399" s="129"/>
      <c r="C399" s="124"/>
      <c r="D399" s="133"/>
      <c r="E399" s="139" t="s">
        <v>969</v>
      </c>
      <c r="F399" s="140"/>
    </row>
    <row r="400" spans="2:6" ht="29" x14ac:dyDescent="0.35">
      <c r="B400" s="129"/>
      <c r="C400" s="124"/>
      <c r="D400" s="133"/>
      <c r="E400" s="139" t="s">
        <v>970</v>
      </c>
      <c r="F400" s="140"/>
    </row>
    <row r="401" spans="2:6" ht="29" x14ac:dyDescent="0.35">
      <c r="B401" s="129"/>
      <c r="C401" s="124"/>
      <c r="D401" s="133"/>
      <c r="E401" s="139" t="s">
        <v>971</v>
      </c>
      <c r="F401" s="140"/>
    </row>
    <row r="402" spans="2:6" ht="29" x14ac:dyDescent="0.35">
      <c r="B402" s="129"/>
      <c r="C402" s="124"/>
      <c r="D402" s="133"/>
      <c r="E402" s="139" t="s">
        <v>972</v>
      </c>
      <c r="F402" s="140"/>
    </row>
    <row r="403" spans="2:6" ht="29" x14ac:dyDescent="0.35">
      <c r="B403" s="129"/>
      <c r="C403" s="124"/>
      <c r="D403" s="133"/>
      <c r="E403" s="139" t="s">
        <v>973</v>
      </c>
      <c r="F403" s="140"/>
    </row>
    <row r="404" spans="2:6" ht="29" x14ac:dyDescent="0.35">
      <c r="B404" s="129"/>
      <c r="C404" s="124"/>
      <c r="D404" s="133"/>
      <c r="E404" s="139" t="s">
        <v>974</v>
      </c>
      <c r="F404" s="140"/>
    </row>
    <row r="405" spans="2:6" ht="29" x14ac:dyDescent="0.35">
      <c r="B405" s="129"/>
      <c r="C405" s="124"/>
      <c r="D405" s="133"/>
      <c r="E405" s="139" t="s">
        <v>975</v>
      </c>
      <c r="F405" s="140"/>
    </row>
    <row r="406" spans="2:6" ht="29" x14ac:dyDescent="0.35">
      <c r="B406" s="129"/>
      <c r="C406" s="124"/>
      <c r="D406" s="133"/>
      <c r="E406" s="139" t="s">
        <v>976</v>
      </c>
      <c r="F406" s="140"/>
    </row>
    <row r="407" spans="2:6" ht="29" x14ac:dyDescent="0.35">
      <c r="B407" s="129"/>
      <c r="C407" s="124"/>
      <c r="D407" s="133"/>
      <c r="E407" s="139" t="s">
        <v>977</v>
      </c>
      <c r="F407" s="140"/>
    </row>
    <row r="408" spans="2:6" ht="29" x14ac:dyDescent="0.35">
      <c r="B408" s="129"/>
      <c r="C408" s="124"/>
      <c r="D408" s="133"/>
      <c r="E408" s="139" t="s">
        <v>978</v>
      </c>
      <c r="F408" s="140"/>
    </row>
    <row r="409" spans="2:6" ht="29" x14ac:dyDescent="0.35">
      <c r="B409" s="129"/>
      <c r="C409" s="124"/>
      <c r="D409" s="133"/>
      <c r="E409" s="139" t="s">
        <v>979</v>
      </c>
      <c r="F409" s="140"/>
    </row>
    <row r="410" spans="2:6" ht="29" x14ac:dyDescent="0.35">
      <c r="B410" s="129"/>
      <c r="C410" s="124"/>
      <c r="D410" s="133"/>
      <c r="E410" s="139" t="s">
        <v>980</v>
      </c>
      <c r="F410" s="140"/>
    </row>
    <row r="411" spans="2:6" ht="29" x14ac:dyDescent="0.35">
      <c r="B411" s="129"/>
      <c r="C411" s="124"/>
      <c r="D411" s="133"/>
      <c r="E411" s="139" t="s">
        <v>981</v>
      </c>
      <c r="F411" s="140"/>
    </row>
    <row r="412" spans="2:6" ht="29" x14ac:dyDescent="0.35">
      <c r="B412" s="129"/>
      <c r="C412" s="124"/>
      <c r="D412" s="133"/>
      <c r="E412" s="139" t="s">
        <v>982</v>
      </c>
      <c r="F412" s="140"/>
    </row>
    <row r="413" spans="2:6" ht="29" x14ac:dyDescent="0.35">
      <c r="B413" s="129"/>
      <c r="C413" s="124"/>
      <c r="D413" s="133"/>
      <c r="E413" s="139" t="s">
        <v>983</v>
      </c>
      <c r="F413" s="140"/>
    </row>
    <row r="414" spans="2:6" ht="29" x14ac:dyDescent="0.35">
      <c r="B414" s="129"/>
      <c r="C414" s="124"/>
      <c r="D414" s="133"/>
      <c r="E414" s="139" t="s">
        <v>984</v>
      </c>
      <c r="F414" s="140"/>
    </row>
    <row r="415" spans="2:6" ht="29" x14ac:dyDescent="0.35">
      <c r="B415" s="129"/>
      <c r="C415" s="124"/>
      <c r="D415" s="133"/>
      <c r="E415" s="139" t="s">
        <v>985</v>
      </c>
      <c r="F415" s="140"/>
    </row>
    <row r="416" spans="2:6" ht="29" x14ac:dyDescent="0.35">
      <c r="B416" s="129"/>
      <c r="C416" s="124"/>
      <c r="D416" s="133"/>
      <c r="E416" s="139" t="s">
        <v>986</v>
      </c>
      <c r="F416" s="140"/>
    </row>
    <row r="417" spans="2:6" ht="29" x14ac:dyDescent="0.35">
      <c r="B417" s="129"/>
      <c r="C417" s="124"/>
      <c r="D417" s="133"/>
      <c r="E417" s="139" t="s">
        <v>987</v>
      </c>
      <c r="F417" s="140"/>
    </row>
    <row r="418" spans="2:6" ht="29" x14ac:dyDescent="0.35">
      <c r="B418" s="129"/>
      <c r="C418" s="124"/>
      <c r="D418" s="133"/>
      <c r="E418" s="139" t="s">
        <v>988</v>
      </c>
      <c r="F418" s="140"/>
    </row>
    <row r="419" spans="2:6" x14ac:dyDescent="0.35">
      <c r="B419" s="129"/>
      <c r="C419" s="124"/>
      <c r="D419" s="133"/>
      <c r="E419" s="139" t="s">
        <v>992</v>
      </c>
      <c r="F419" s="140" t="s">
        <v>860</v>
      </c>
    </row>
    <row r="420" spans="2:6" x14ac:dyDescent="0.35">
      <c r="B420" s="129"/>
      <c r="C420" s="124"/>
      <c r="D420" s="133"/>
      <c r="E420" s="139" t="s">
        <v>1099</v>
      </c>
      <c r="F420" s="140" t="s">
        <v>1069</v>
      </c>
    </row>
    <row r="421" spans="2:6" x14ac:dyDescent="0.35">
      <c r="B421" s="129"/>
      <c r="C421" s="124"/>
      <c r="D421" s="133"/>
      <c r="E421" s="139" t="s">
        <v>1100</v>
      </c>
      <c r="F421" s="140" t="s">
        <v>1070</v>
      </c>
    </row>
    <row r="422" spans="2:6" x14ac:dyDescent="0.35">
      <c r="B422" s="129"/>
      <c r="C422" s="124"/>
      <c r="D422" s="133"/>
      <c r="E422" s="139" t="s">
        <v>995</v>
      </c>
      <c r="F422" s="140" t="s">
        <v>1080</v>
      </c>
    </row>
    <row r="423" spans="2:6" x14ac:dyDescent="0.35">
      <c r="B423" s="129"/>
      <c r="C423" s="124"/>
      <c r="D423" s="133"/>
      <c r="E423" s="139" t="s">
        <v>1101</v>
      </c>
      <c r="F423" s="140" t="s">
        <v>1081</v>
      </c>
    </row>
    <row r="424" spans="2:6" x14ac:dyDescent="0.35">
      <c r="B424" s="129"/>
      <c r="C424" s="124"/>
      <c r="D424" s="133"/>
      <c r="E424" s="139" t="s">
        <v>997</v>
      </c>
      <c r="F424" s="140" t="s">
        <v>1087</v>
      </c>
    </row>
    <row r="425" spans="2:6" x14ac:dyDescent="0.35">
      <c r="B425" s="129"/>
      <c r="C425" s="124"/>
      <c r="D425" s="133"/>
      <c r="E425" s="139" t="s">
        <v>1102</v>
      </c>
      <c r="F425" s="140"/>
    </row>
    <row r="426" spans="2:6" x14ac:dyDescent="0.35">
      <c r="B426" s="129"/>
      <c r="C426" s="124"/>
      <c r="D426" s="133"/>
      <c r="E426" s="139" t="s">
        <v>1103</v>
      </c>
      <c r="F426" s="140"/>
    </row>
    <row r="427" spans="2:6" x14ac:dyDescent="0.35">
      <c r="B427" s="129"/>
      <c r="C427" s="124"/>
      <c r="D427" s="133"/>
      <c r="E427" s="139" t="s">
        <v>1104</v>
      </c>
      <c r="F427" s="140"/>
    </row>
    <row r="428" spans="2:6" x14ac:dyDescent="0.35">
      <c r="B428" s="129"/>
      <c r="C428" s="124"/>
      <c r="D428" s="133"/>
      <c r="E428" s="139" t="s">
        <v>1105</v>
      </c>
      <c r="F428" s="140"/>
    </row>
    <row r="429" spans="2:6" ht="29" x14ac:dyDescent="0.35">
      <c r="B429" s="129"/>
      <c r="C429" s="124"/>
      <c r="D429" s="133"/>
      <c r="E429" s="139" t="s">
        <v>1106</v>
      </c>
      <c r="F429" s="140" t="s">
        <v>860</v>
      </c>
    </row>
    <row r="430" spans="2:6" ht="29" x14ac:dyDescent="0.35">
      <c r="B430" s="129"/>
      <c r="C430" s="124"/>
      <c r="D430" s="133"/>
      <c r="E430" s="139" t="s">
        <v>1107</v>
      </c>
      <c r="F430" s="140" t="s">
        <v>1069</v>
      </c>
    </row>
    <row r="431" spans="2:6" ht="29" x14ac:dyDescent="0.35">
      <c r="B431" s="129"/>
      <c r="C431" s="124"/>
      <c r="D431" s="133"/>
      <c r="E431" s="139" t="s">
        <v>1108</v>
      </c>
      <c r="F431" s="140" t="s">
        <v>1070</v>
      </c>
    </row>
    <row r="432" spans="2:6" ht="29" x14ac:dyDescent="0.35">
      <c r="B432" s="129"/>
      <c r="C432" s="124"/>
      <c r="D432" s="133"/>
      <c r="E432" s="139" t="s">
        <v>1109</v>
      </c>
      <c r="F432" s="140" t="s">
        <v>1080</v>
      </c>
    </row>
    <row r="433" spans="2:6" ht="29" x14ac:dyDescent="0.35">
      <c r="B433" s="129"/>
      <c r="C433" s="124"/>
      <c r="D433" s="133"/>
      <c r="E433" s="139" t="s">
        <v>1110</v>
      </c>
      <c r="F433" s="140" t="s">
        <v>1081</v>
      </c>
    </row>
    <row r="434" spans="2:6" ht="29" x14ac:dyDescent="0.35">
      <c r="B434" s="129"/>
      <c r="C434" s="124"/>
      <c r="D434" s="133"/>
      <c r="E434" s="139" t="s">
        <v>1111</v>
      </c>
      <c r="F434" s="140" t="s">
        <v>1087</v>
      </c>
    </row>
    <row r="435" spans="2:6" ht="29" x14ac:dyDescent="0.35">
      <c r="B435" s="129"/>
      <c r="C435" s="124"/>
      <c r="D435" s="133"/>
      <c r="E435" s="139" t="s">
        <v>1112</v>
      </c>
      <c r="F435" s="140"/>
    </row>
    <row r="436" spans="2:6" ht="29" x14ac:dyDescent="0.35">
      <c r="B436" s="129"/>
      <c r="C436" s="124"/>
      <c r="D436" s="133"/>
      <c r="E436" s="139" t="s">
        <v>1113</v>
      </c>
      <c r="F436" s="140"/>
    </row>
    <row r="437" spans="2:6" ht="29" x14ac:dyDescent="0.35">
      <c r="B437" s="129"/>
      <c r="C437" s="124"/>
      <c r="D437" s="133"/>
      <c r="E437" s="139" t="s">
        <v>1114</v>
      </c>
      <c r="F437" s="140"/>
    </row>
    <row r="438" spans="2:6" ht="29" x14ac:dyDescent="0.35">
      <c r="B438" s="129"/>
      <c r="C438" s="124"/>
      <c r="D438" s="133"/>
      <c r="E438" s="139" t="s">
        <v>1115</v>
      </c>
      <c r="F438" s="140"/>
    </row>
    <row r="439" spans="2:6" ht="29" x14ac:dyDescent="0.35">
      <c r="B439" s="129"/>
      <c r="C439" s="124"/>
      <c r="D439" s="133"/>
      <c r="E439" s="139" t="s">
        <v>1116</v>
      </c>
      <c r="F439" s="140"/>
    </row>
    <row r="440" spans="2:6" ht="29" x14ac:dyDescent="0.35">
      <c r="B440" s="129"/>
      <c r="C440" s="124"/>
      <c r="D440" s="133"/>
      <c r="E440" s="139" t="s">
        <v>1117</v>
      </c>
      <c r="F440" s="140"/>
    </row>
    <row r="441" spans="2:6" ht="29" x14ac:dyDescent="0.35">
      <c r="B441" s="129"/>
      <c r="C441" s="124"/>
      <c r="D441" s="133"/>
      <c r="E441" s="139" t="s">
        <v>1008</v>
      </c>
      <c r="F441" s="140"/>
    </row>
    <row r="442" spans="2:6" ht="29" x14ac:dyDescent="0.35">
      <c r="B442" s="129"/>
      <c r="C442" s="124"/>
      <c r="D442" s="133"/>
      <c r="E442" s="139" t="s">
        <v>1118</v>
      </c>
      <c r="F442" s="140"/>
    </row>
    <row r="443" spans="2:6" ht="29" x14ac:dyDescent="0.35">
      <c r="B443" s="129"/>
      <c r="C443" s="124"/>
      <c r="D443" s="133"/>
      <c r="E443" s="139" t="s">
        <v>1119</v>
      </c>
      <c r="F443" s="140"/>
    </row>
    <row r="444" spans="2:6" ht="29" x14ac:dyDescent="0.35">
      <c r="B444" s="129"/>
      <c r="C444" s="124"/>
      <c r="D444" s="133"/>
      <c r="E444" s="139" t="s">
        <v>1010</v>
      </c>
      <c r="F444" s="140" t="s">
        <v>860</v>
      </c>
    </row>
    <row r="445" spans="2:6" ht="29" x14ac:dyDescent="0.35">
      <c r="B445" s="129"/>
      <c r="C445" s="124"/>
      <c r="D445" s="133"/>
      <c r="E445" s="139" t="s">
        <v>1012</v>
      </c>
      <c r="F445" s="140" t="s">
        <v>1069</v>
      </c>
    </row>
    <row r="446" spans="2:6" ht="29" x14ac:dyDescent="0.35">
      <c r="B446" s="129"/>
      <c r="C446" s="124"/>
      <c r="D446" s="133"/>
      <c r="E446" s="139" t="s">
        <v>1013</v>
      </c>
      <c r="F446" s="140" t="s">
        <v>1070</v>
      </c>
    </row>
    <row r="447" spans="2:6" x14ac:dyDescent="0.35">
      <c r="B447" s="129"/>
      <c r="C447" s="124"/>
      <c r="D447" s="133"/>
      <c r="E447" s="133"/>
      <c r="F447" s="140" t="s">
        <v>1080</v>
      </c>
    </row>
    <row r="448" spans="2:6" x14ac:dyDescent="0.35">
      <c r="B448" s="129"/>
      <c r="C448" s="124"/>
      <c r="D448" s="133"/>
      <c r="E448" s="133"/>
      <c r="F448" s="140" t="s">
        <v>1081</v>
      </c>
    </row>
    <row r="449" spans="2:6" x14ac:dyDescent="0.35">
      <c r="B449" s="129"/>
      <c r="C449" s="124"/>
      <c r="D449" s="133"/>
      <c r="E449" s="133"/>
      <c r="F449" s="140" t="s">
        <v>1087</v>
      </c>
    </row>
    <row r="450" spans="2:6" x14ac:dyDescent="0.35">
      <c r="B450" s="129"/>
      <c r="C450" s="124"/>
      <c r="D450" s="133"/>
      <c r="E450" s="133"/>
      <c r="F450" s="140" t="s">
        <v>860</v>
      </c>
    </row>
    <row r="451" spans="2:6" x14ac:dyDescent="0.35">
      <c r="B451" s="129"/>
      <c r="C451" s="124"/>
      <c r="D451" s="133"/>
      <c r="E451" s="133"/>
      <c r="F451" s="140" t="s">
        <v>1069</v>
      </c>
    </row>
    <row r="452" spans="2:6" x14ac:dyDescent="0.35">
      <c r="B452" s="129"/>
      <c r="C452" s="124"/>
      <c r="D452" s="133"/>
      <c r="E452" s="133"/>
      <c r="F452" s="140" t="s">
        <v>1070</v>
      </c>
    </row>
    <row r="453" spans="2:6" x14ac:dyDescent="0.35">
      <c r="B453" s="129"/>
      <c r="C453" s="124"/>
      <c r="D453" s="133"/>
      <c r="E453" s="133"/>
      <c r="F453" s="140" t="s">
        <v>1080</v>
      </c>
    </row>
    <row r="454" spans="2:6" x14ac:dyDescent="0.35">
      <c r="B454" s="129"/>
      <c r="C454" s="124"/>
      <c r="D454" s="133"/>
      <c r="E454" s="133"/>
      <c r="F454" s="140" t="s">
        <v>1081</v>
      </c>
    </row>
    <row r="455" spans="2:6" x14ac:dyDescent="0.35">
      <c r="B455" s="129"/>
      <c r="C455" s="124"/>
      <c r="D455" s="133"/>
      <c r="E455" s="133"/>
      <c r="F455" s="140" t="s">
        <v>1087</v>
      </c>
    </row>
    <row r="456" spans="2:6" ht="29" x14ac:dyDescent="0.35">
      <c r="B456" s="129"/>
      <c r="C456" s="124"/>
      <c r="D456" s="133"/>
      <c r="E456" s="139" t="s">
        <v>1120</v>
      </c>
      <c r="F456" s="140" t="s">
        <v>860</v>
      </c>
    </row>
    <row r="457" spans="2:6" ht="29" x14ac:dyDescent="0.35">
      <c r="B457" s="129"/>
      <c r="C457" s="124"/>
      <c r="D457" s="133"/>
      <c r="E457" s="139" t="s">
        <v>1017</v>
      </c>
      <c r="F457" s="140" t="s">
        <v>1069</v>
      </c>
    </row>
    <row r="458" spans="2:6" x14ac:dyDescent="0.35">
      <c r="B458" s="129"/>
      <c r="C458" s="124"/>
      <c r="D458" s="133"/>
      <c r="E458" s="133"/>
      <c r="F458" s="140" t="s">
        <v>1070</v>
      </c>
    </row>
    <row r="459" spans="2:6" x14ac:dyDescent="0.35">
      <c r="B459" s="129"/>
      <c r="C459" s="124"/>
      <c r="D459" s="133"/>
      <c r="E459" s="133"/>
      <c r="F459" s="140" t="s">
        <v>1080</v>
      </c>
    </row>
    <row r="460" spans="2:6" x14ac:dyDescent="0.35">
      <c r="B460" s="129"/>
      <c r="C460" s="124"/>
      <c r="D460" s="133"/>
      <c r="E460" s="133"/>
      <c r="F460" s="140" t="s">
        <v>1081</v>
      </c>
    </row>
    <row r="461" spans="2:6" x14ac:dyDescent="0.35">
      <c r="B461" s="129"/>
      <c r="C461" s="124"/>
      <c r="D461" s="133"/>
      <c r="E461" s="133"/>
      <c r="F461" s="140" t="s">
        <v>1087</v>
      </c>
    </row>
    <row r="462" spans="2:6" ht="29" x14ac:dyDescent="0.35">
      <c r="B462" s="129"/>
      <c r="C462" s="124"/>
      <c r="D462" s="133"/>
      <c r="E462" s="139" t="s">
        <v>1121</v>
      </c>
      <c r="F462" s="140" t="s">
        <v>860</v>
      </c>
    </row>
    <row r="463" spans="2:6" x14ac:dyDescent="0.35">
      <c r="B463" s="129"/>
      <c r="C463" s="124"/>
      <c r="D463" s="133"/>
      <c r="E463" s="133"/>
      <c r="F463" s="140" t="s">
        <v>1069</v>
      </c>
    </row>
    <row r="464" spans="2:6" x14ac:dyDescent="0.35">
      <c r="B464" s="129"/>
      <c r="C464" s="124"/>
      <c r="D464" s="133"/>
      <c r="E464" s="133"/>
      <c r="F464" s="140" t="s">
        <v>1070</v>
      </c>
    </row>
    <row r="465" spans="2:6" x14ac:dyDescent="0.35">
      <c r="B465" s="129"/>
      <c r="C465" s="124"/>
      <c r="D465" s="133"/>
      <c r="E465" s="133"/>
      <c r="F465" s="140" t="s">
        <v>1080</v>
      </c>
    </row>
    <row r="466" spans="2:6" x14ac:dyDescent="0.35">
      <c r="B466" s="129"/>
      <c r="C466" s="124"/>
      <c r="D466" s="133"/>
      <c r="E466" s="133"/>
      <c r="F466" s="140" t="s">
        <v>1081</v>
      </c>
    </row>
    <row r="467" spans="2:6" ht="15" thickBot="1" x14ac:dyDescent="0.4">
      <c r="B467" s="127"/>
      <c r="C467" s="128"/>
      <c r="D467" s="136"/>
      <c r="E467" s="136"/>
      <c r="F467" s="138" t="s">
        <v>1087</v>
      </c>
    </row>
    <row r="468" spans="2:6" ht="15" thickBot="1" x14ac:dyDescent="0.4">
      <c r="B468" s="124"/>
      <c r="C468" s="124"/>
      <c r="D468" s="133"/>
      <c r="E468" s="133"/>
      <c r="F468" s="133"/>
    </row>
    <row r="469" spans="2:6" ht="29" x14ac:dyDescent="0.35">
      <c r="B469" s="125" t="s">
        <v>1122</v>
      </c>
      <c r="C469" s="126"/>
      <c r="D469" s="134"/>
      <c r="E469" s="134">
        <v>4</v>
      </c>
      <c r="F469" s="135"/>
    </row>
    <row r="470" spans="2:6" x14ac:dyDescent="0.35">
      <c r="B470" s="129"/>
      <c r="C470" s="124"/>
      <c r="D470" s="133"/>
      <c r="E470" s="139" t="s">
        <v>1123</v>
      </c>
      <c r="F470" s="140" t="s">
        <v>860</v>
      </c>
    </row>
    <row r="471" spans="2:6" x14ac:dyDescent="0.35">
      <c r="B471" s="129"/>
      <c r="C471" s="124"/>
      <c r="D471" s="133"/>
      <c r="E471" s="139" t="s">
        <v>1124</v>
      </c>
      <c r="F471" s="140" t="s">
        <v>1069</v>
      </c>
    </row>
    <row r="472" spans="2:6" x14ac:dyDescent="0.35">
      <c r="B472" s="129"/>
      <c r="C472" s="124"/>
      <c r="D472" s="133"/>
      <c r="E472" s="133"/>
      <c r="F472" s="140" t="s">
        <v>1070</v>
      </c>
    </row>
    <row r="473" spans="2:6" x14ac:dyDescent="0.35">
      <c r="B473" s="129"/>
      <c r="C473" s="124"/>
      <c r="D473" s="133"/>
      <c r="E473" s="133"/>
      <c r="F473" s="140" t="s">
        <v>1080</v>
      </c>
    </row>
    <row r="474" spans="2:6" x14ac:dyDescent="0.35">
      <c r="B474" s="129"/>
      <c r="C474" s="124"/>
      <c r="D474" s="133"/>
      <c r="E474" s="133"/>
      <c r="F474" s="140" t="s">
        <v>1081</v>
      </c>
    </row>
    <row r="475" spans="2:6" x14ac:dyDescent="0.35">
      <c r="B475" s="129"/>
      <c r="C475" s="124"/>
      <c r="D475" s="133"/>
      <c r="E475" s="133"/>
      <c r="F475" s="140" t="s">
        <v>1087</v>
      </c>
    </row>
    <row r="476" spans="2:6" x14ac:dyDescent="0.35">
      <c r="B476" s="129"/>
      <c r="C476" s="124"/>
      <c r="D476" s="133"/>
      <c r="E476" s="139" t="s">
        <v>1125</v>
      </c>
      <c r="F476" s="140" t="s">
        <v>860</v>
      </c>
    </row>
    <row r="477" spans="2:6" x14ac:dyDescent="0.35">
      <c r="B477" s="129"/>
      <c r="C477" s="124"/>
      <c r="D477" s="133"/>
      <c r="E477" s="133"/>
      <c r="F477" s="140" t="s">
        <v>1069</v>
      </c>
    </row>
    <row r="478" spans="2:6" x14ac:dyDescent="0.35">
      <c r="B478" s="129"/>
      <c r="C478" s="124"/>
      <c r="D478" s="133"/>
      <c r="E478" s="133"/>
      <c r="F478" s="140" t="s">
        <v>1070</v>
      </c>
    </row>
    <row r="479" spans="2:6" x14ac:dyDescent="0.35">
      <c r="B479" s="129"/>
      <c r="C479" s="124"/>
      <c r="D479" s="133"/>
      <c r="E479" s="133"/>
      <c r="F479" s="140" t="s">
        <v>1080</v>
      </c>
    </row>
    <row r="480" spans="2:6" x14ac:dyDescent="0.35">
      <c r="B480" s="129"/>
      <c r="C480" s="124"/>
      <c r="D480" s="133"/>
      <c r="E480" s="133"/>
      <c r="F480" s="140" t="s">
        <v>1081</v>
      </c>
    </row>
    <row r="481" spans="2:6" x14ac:dyDescent="0.35">
      <c r="B481" s="129"/>
      <c r="C481" s="124"/>
      <c r="D481" s="133"/>
      <c r="E481" s="133"/>
      <c r="F481" s="140" t="s">
        <v>1087</v>
      </c>
    </row>
    <row r="482" spans="2:6" ht="29" x14ac:dyDescent="0.35">
      <c r="B482" s="129"/>
      <c r="C482" s="124"/>
      <c r="D482" s="133"/>
      <c r="E482" s="139" t="s">
        <v>1126</v>
      </c>
      <c r="F482" s="140" t="s">
        <v>860</v>
      </c>
    </row>
    <row r="483" spans="2:6" x14ac:dyDescent="0.35">
      <c r="B483" s="129"/>
      <c r="C483" s="124"/>
      <c r="D483" s="133"/>
      <c r="E483" s="133"/>
      <c r="F483" s="140" t="s">
        <v>1069</v>
      </c>
    </row>
    <row r="484" spans="2:6" x14ac:dyDescent="0.35">
      <c r="B484" s="129"/>
      <c r="C484" s="124"/>
      <c r="D484" s="133"/>
      <c r="E484" s="133"/>
      <c r="F484" s="140" t="s">
        <v>1070</v>
      </c>
    </row>
    <row r="485" spans="2:6" x14ac:dyDescent="0.35">
      <c r="B485" s="129"/>
      <c r="C485" s="124"/>
      <c r="D485" s="133"/>
      <c r="E485" s="133"/>
      <c r="F485" s="140" t="s">
        <v>1080</v>
      </c>
    </row>
    <row r="486" spans="2:6" x14ac:dyDescent="0.35">
      <c r="B486" s="129"/>
      <c r="C486" s="124"/>
      <c r="D486" s="133"/>
      <c r="E486" s="133"/>
      <c r="F486" s="140" t="s">
        <v>1081</v>
      </c>
    </row>
    <row r="487" spans="2:6" ht="15" thickBot="1" x14ac:dyDescent="0.4">
      <c r="B487" s="127"/>
      <c r="C487" s="128"/>
      <c r="D487" s="136"/>
      <c r="E487" s="136"/>
      <c r="F487" s="138" t="s">
        <v>1087</v>
      </c>
    </row>
    <row r="488" spans="2:6" ht="15" thickBot="1" x14ac:dyDescent="0.4">
      <c r="B488" s="124"/>
      <c r="C488" s="124"/>
      <c r="D488" s="133"/>
      <c r="E488" s="133"/>
      <c r="F488" s="133"/>
    </row>
    <row r="489" spans="2:6" ht="43.5" x14ac:dyDescent="0.35">
      <c r="B489" s="125" t="s">
        <v>1127</v>
      </c>
      <c r="C489" s="126"/>
      <c r="D489" s="134"/>
      <c r="E489" s="134">
        <v>1947</v>
      </c>
      <c r="F489" s="135"/>
    </row>
    <row r="490" spans="2:6" x14ac:dyDescent="0.35">
      <c r="B490" s="129"/>
      <c r="C490" s="124"/>
      <c r="D490" s="133"/>
      <c r="E490" s="139" t="s">
        <v>1085</v>
      </c>
      <c r="F490" s="140" t="s">
        <v>860</v>
      </c>
    </row>
    <row r="491" spans="2:6" x14ac:dyDescent="0.35">
      <c r="B491" s="129"/>
      <c r="C491" s="124"/>
      <c r="D491" s="133"/>
      <c r="E491" s="139" t="s">
        <v>1086</v>
      </c>
      <c r="F491" s="140" t="s">
        <v>1069</v>
      </c>
    </row>
    <row r="492" spans="2:6" x14ac:dyDescent="0.35">
      <c r="B492" s="129"/>
      <c r="C492" s="124"/>
      <c r="D492" s="133"/>
      <c r="E492" s="133"/>
      <c r="F492" s="140" t="s">
        <v>1070</v>
      </c>
    </row>
    <row r="493" spans="2:6" x14ac:dyDescent="0.35">
      <c r="B493" s="129"/>
      <c r="C493" s="124"/>
      <c r="D493" s="133"/>
      <c r="E493" s="133"/>
      <c r="F493" s="140" t="s">
        <v>1080</v>
      </c>
    </row>
    <row r="494" spans="2:6" x14ac:dyDescent="0.35">
      <c r="B494" s="129"/>
      <c r="C494" s="124"/>
      <c r="D494" s="133"/>
      <c r="E494" s="133"/>
      <c r="F494" s="140" t="s">
        <v>1081</v>
      </c>
    </row>
    <row r="495" spans="2:6" x14ac:dyDescent="0.35">
      <c r="B495" s="129"/>
      <c r="C495" s="124"/>
      <c r="D495" s="133"/>
      <c r="E495" s="133"/>
      <c r="F495" s="140" t="s">
        <v>1087</v>
      </c>
    </row>
    <row r="496" spans="2:6" x14ac:dyDescent="0.35">
      <c r="B496" s="129"/>
      <c r="C496" s="124"/>
      <c r="D496" s="133"/>
      <c r="E496" s="139" t="s">
        <v>1088</v>
      </c>
      <c r="F496" s="140" t="s">
        <v>860</v>
      </c>
    </row>
    <row r="497" spans="2:6" x14ac:dyDescent="0.35">
      <c r="B497" s="129"/>
      <c r="C497" s="124"/>
      <c r="D497" s="133"/>
      <c r="E497" s="139" t="s">
        <v>864</v>
      </c>
      <c r="F497" s="140" t="s">
        <v>1069</v>
      </c>
    </row>
    <row r="498" spans="2:6" x14ac:dyDescent="0.35">
      <c r="B498" s="129"/>
      <c r="C498" s="124"/>
      <c r="D498" s="133"/>
      <c r="E498" s="139" t="s">
        <v>866</v>
      </c>
      <c r="F498" s="140" t="s">
        <v>1070</v>
      </c>
    </row>
    <row r="499" spans="2:6" x14ac:dyDescent="0.35">
      <c r="B499" s="129"/>
      <c r="C499" s="124"/>
      <c r="D499" s="133"/>
      <c r="E499" s="139" t="s">
        <v>867</v>
      </c>
      <c r="F499" s="140" t="s">
        <v>1080</v>
      </c>
    </row>
    <row r="500" spans="2:6" x14ac:dyDescent="0.35">
      <c r="B500" s="129"/>
      <c r="C500" s="124"/>
      <c r="D500" s="133"/>
      <c r="E500" s="139" t="s">
        <v>1128</v>
      </c>
      <c r="F500" s="140" t="s">
        <v>1081</v>
      </c>
    </row>
    <row r="501" spans="2:6" x14ac:dyDescent="0.35">
      <c r="B501" s="129"/>
      <c r="C501" s="124"/>
      <c r="D501" s="133"/>
      <c r="E501" s="139" t="s">
        <v>1129</v>
      </c>
      <c r="F501" s="140" t="s">
        <v>1087</v>
      </c>
    </row>
    <row r="502" spans="2:6" x14ac:dyDescent="0.35">
      <c r="B502" s="129"/>
      <c r="C502" s="124"/>
      <c r="D502" s="133"/>
      <c r="E502" s="139" t="s">
        <v>1130</v>
      </c>
      <c r="F502" s="140"/>
    </row>
    <row r="503" spans="2:6" ht="29" x14ac:dyDescent="0.35">
      <c r="B503" s="129"/>
      <c r="C503" s="124"/>
      <c r="D503" s="133"/>
      <c r="E503" s="139" t="s">
        <v>1131</v>
      </c>
      <c r="F503" s="140"/>
    </row>
    <row r="504" spans="2:6" ht="29" x14ac:dyDescent="0.35">
      <c r="B504" s="129"/>
      <c r="C504" s="124"/>
      <c r="D504" s="133"/>
      <c r="E504" s="139" t="s">
        <v>1091</v>
      </c>
      <c r="F504" s="140" t="s">
        <v>860</v>
      </c>
    </row>
    <row r="505" spans="2:6" ht="29" x14ac:dyDescent="0.35">
      <c r="B505" s="129"/>
      <c r="C505" s="124"/>
      <c r="D505" s="133"/>
      <c r="E505" s="139" t="s">
        <v>1132</v>
      </c>
      <c r="F505" s="140" t="s">
        <v>1069</v>
      </c>
    </row>
    <row r="506" spans="2:6" ht="29" x14ac:dyDescent="0.35">
      <c r="B506" s="129"/>
      <c r="C506" s="124"/>
      <c r="D506" s="133"/>
      <c r="E506" s="139" t="s">
        <v>872</v>
      </c>
      <c r="F506" s="140" t="s">
        <v>1070</v>
      </c>
    </row>
    <row r="507" spans="2:6" ht="29" x14ac:dyDescent="0.35">
      <c r="B507" s="129"/>
      <c r="C507" s="124"/>
      <c r="D507" s="133"/>
      <c r="E507" s="139" t="s">
        <v>1133</v>
      </c>
      <c r="F507" s="140" t="s">
        <v>1080</v>
      </c>
    </row>
    <row r="508" spans="2:6" ht="29" x14ac:dyDescent="0.35">
      <c r="B508" s="129"/>
      <c r="C508" s="124"/>
      <c r="D508" s="133"/>
      <c r="E508" s="139" t="s">
        <v>1134</v>
      </c>
      <c r="F508" s="140" t="s">
        <v>1081</v>
      </c>
    </row>
    <row r="509" spans="2:6" ht="29" x14ac:dyDescent="0.35">
      <c r="B509" s="129"/>
      <c r="C509" s="124"/>
      <c r="D509" s="133"/>
      <c r="E509" s="139" t="s">
        <v>1135</v>
      </c>
      <c r="F509" s="140" t="s">
        <v>1087</v>
      </c>
    </row>
    <row r="510" spans="2:6" ht="29" x14ac:dyDescent="0.35">
      <c r="B510" s="129"/>
      <c r="C510" s="124"/>
      <c r="D510" s="133"/>
      <c r="E510" s="139" t="s">
        <v>1096</v>
      </c>
      <c r="F510" s="140" t="s">
        <v>860</v>
      </c>
    </row>
    <row r="511" spans="2:6" ht="29" x14ac:dyDescent="0.35">
      <c r="B511" s="129"/>
      <c r="C511" s="124"/>
      <c r="D511" s="133"/>
      <c r="E511" s="139" t="s">
        <v>1136</v>
      </c>
      <c r="F511" s="140" t="s">
        <v>1069</v>
      </c>
    </row>
    <row r="512" spans="2:6" ht="29" x14ac:dyDescent="0.35">
      <c r="B512" s="129"/>
      <c r="C512" s="124"/>
      <c r="D512" s="133"/>
      <c r="E512" s="139" t="s">
        <v>1137</v>
      </c>
      <c r="F512" s="140" t="s">
        <v>1070</v>
      </c>
    </row>
    <row r="513" spans="2:6" ht="29" x14ac:dyDescent="0.35">
      <c r="B513" s="129"/>
      <c r="C513" s="124"/>
      <c r="D513" s="133"/>
      <c r="E513" s="139" t="s">
        <v>1138</v>
      </c>
      <c r="F513" s="140" t="s">
        <v>1080</v>
      </c>
    </row>
    <row r="514" spans="2:6" ht="29" x14ac:dyDescent="0.35">
      <c r="B514" s="129"/>
      <c r="C514" s="124"/>
      <c r="D514" s="133"/>
      <c r="E514" s="139" t="s">
        <v>1139</v>
      </c>
      <c r="F514" s="140" t="s">
        <v>1081</v>
      </c>
    </row>
    <row r="515" spans="2:6" ht="29" x14ac:dyDescent="0.35">
      <c r="B515" s="129"/>
      <c r="C515" s="124"/>
      <c r="D515" s="133"/>
      <c r="E515" s="139" t="s">
        <v>1140</v>
      </c>
      <c r="F515" s="140" t="s">
        <v>1087</v>
      </c>
    </row>
    <row r="516" spans="2:6" ht="29" x14ac:dyDescent="0.35">
      <c r="B516" s="129"/>
      <c r="C516" s="124"/>
      <c r="D516" s="133"/>
      <c r="E516" s="139" t="s">
        <v>1141</v>
      </c>
      <c r="F516" s="140"/>
    </row>
    <row r="517" spans="2:6" x14ac:dyDescent="0.35">
      <c r="B517" s="129"/>
      <c r="C517" s="124"/>
      <c r="D517" s="133"/>
      <c r="E517" s="139" t="s">
        <v>1142</v>
      </c>
      <c r="F517" s="140" t="s">
        <v>860</v>
      </c>
    </row>
    <row r="518" spans="2:6" x14ac:dyDescent="0.35">
      <c r="B518" s="129"/>
      <c r="C518" s="124"/>
      <c r="D518" s="133"/>
      <c r="E518" s="139" t="s">
        <v>992</v>
      </c>
      <c r="F518" s="140" t="s">
        <v>1069</v>
      </c>
    </row>
    <row r="519" spans="2:6" x14ac:dyDescent="0.35">
      <c r="B519" s="129"/>
      <c r="C519" s="124"/>
      <c r="D519" s="133"/>
      <c r="E519" s="139" t="s">
        <v>1099</v>
      </c>
      <c r="F519" s="140" t="s">
        <v>1070</v>
      </c>
    </row>
    <row r="520" spans="2:6" x14ac:dyDescent="0.35">
      <c r="B520" s="129"/>
      <c r="C520" s="124"/>
      <c r="D520" s="133"/>
      <c r="E520" s="139" t="s">
        <v>1100</v>
      </c>
      <c r="F520" s="140" t="s">
        <v>1080</v>
      </c>
    </row>
    <row r="521" spans="2:6" x14ac:dyDescent="0.35">
      <c r="B521" s="129"/>
      <c r="C521" s="124"/>
      <c r="D521" s="133"/>
      <c r="E521" s="139" t="s">
        <v>1143</v>
      </c>
      <c r="F521" s="140" t="s">
        <v>1081</v>
      </c>
    </row>
    <row r="522" spans="2:6" x14ac:dyDescent="0.35">
      <c r="B522" s="129"/>
      <c r="C522" s="124"/>
      <c r="D522" s="133"/>
      <c r="E522" s="139" t="s">
        <v>1102</v>
      </c>
      <c r="F522" s="140" t="s">
        <v>1087</v>
      </c>
    </row>
    <row r="523" spans="2:6" x14ac:dyDescent="0.35">
      <c r="B523" s="129"/>
      <c r="C523" s="124"/>
      <c r="D523" s="133"/>
      <c r="E523" s="139" t="s">
        <v>1103</v>
      </c>
      <c r="F523" s="140"/>
    </row>
    <row r="524" spans="2:6" x14ac:dyDescent="0.35">
      <c r="B524" s="129"/>
      <c r="C524" s="124"/>
      <c r="D524" s="133"/>
      <c r="E524" s="139" t="s">
        <v>1104</v>
      </c>
      <c r="F524" s="140"/>
    </row>
    <row r="525" spans="2:6" x14ac:dyDescent="0.35">
      <c r="B525" s="129"/>
      <c r="C525" s="124"/>
      <c r="D525" s="133"/>
      <c r="E525" s="139" t="s">
        <v>1105</v>
      </c>
      <c r="F525" s="140"/>
    </row>
    <row r="526" spans="2:6" x14ac:dyDescent="0.35">
      <c r="B526" s="129"/>
      <c r="C526" s="124"/>
      <c r="D526" s="133"/>
      <c r="E526" s="139" t="s">
        <v>1060</v>
      </c>
      <c r="F526" s="140" t="s">
        <v>860</v>
      </c>
    </row>
    <row r="527" spans="2:6" x14ac:dyDescent="0.35">
      <c r="B527" s="129"/>
      <c r="C527" s="124"/>
      <c r="D527" s="133"/>
      <c r="E527" s="133"/>
      <c r="F527" s="140" t="s">
        <v>1069</v>
      </c>
    </row>
    <row r="528" spans="2:6" x14ac:dyDescent="0.35">
      <c r="B528" s="129"/>
      <c r="C528" s="124"/>
      <c r="D528" s="133"/>
      <c r="E528" s="133"/>
      <c r="F528" s="140" t="s">
        <v>1070</v>
      </c>
    </row>
    <row r="529" spans="2:6" x14ac:dyDescent="0.35">
      <c r="B529" s="129"/>
      <c r="C529" s="124"/>
      <c r="D529" s="133"/>
      <c r="E529" s="133"/>
      <c r="F529" s="140" t="s">
        <v>1080</v>
      </c>
    </row>
    <row r="530" spans="2:6" x14ac:dyDescent="0.35">
      <c r="B530" s="129"/>
      <c r="C530" s="124"/>
      <c r="D530" s="133"/>
      <c r="E530" s="133"/>
      <c r="F530" s="140" t="s">
        <v>1081</v>
      </c>
    </row>
    <row r="531" spans="2:6" x14ac:dyDescent="0.35">
      <c r="B531" s="129"/>
      <c r="C531" s="124"/>
      <c r="D531" s="133"/>
      <c r="E531" s="133"/>
      <c r="F531" s="140" t="s">
        <v>1087</v>
      </c>
    </row>
    <row r="532" spans="2:6" ht="29" x14ac:dyDescent="0.35">
      <c r="B532" s="129"/>
      <c r="C532" s="124"/>
      <c r="D532" s="133"/>
      <c r="E532" s="139" t="s">
        <v>1106</v>
      </c>
      <c r="F532" s="140" t="s">
        <v>860</v>
      </c>
    </row>
    <row r="533" spans="2:6" ht="29" x14ac:dyDescent="0.35">
      <c r="B533" s="129"/>
      <c r="C533" s="124"/>
      <c r="D533" s="133"/>
      <c r="E533" s="139" t="s">
        <v>1107</v>
      </c>
      <c r="F533" s="140" t="s">
        <v>1069</v>
      </c>
    </row>
    <row r="534" spans="2:6" ht="29" x14ac:dyDescent="0.35">
      <c r="B534" s="129"/>
      <c r="C534" s="124"/>
      <c r="D534" s="133"/>
      <c r="E534" s="139" t="s">
        <v>1144</v>
      </c>
      <c r="F534" s="140" t="s">
        <v>1070</v>
      </c>
    </row>
    <row r="535" spans="2:6" ht="29" x14ac:dyDescent="0.35">
      <c r="B535" s="129"/>
      <c r="C535" s="124"/>
      <c r="D535" s="133"/>
      <c r="E535" s="139" t="s">
        <v>1145</v>
      </c>
      <c r="F535" s="140" t="s">
        <v>1080</v>
      </c>
    </row>
    <row r="536" spans="2:6" ht="29" x14ac:dyDescent="0.35">
      <c r="B536" s="129"/>
      <c r="C536" s="124"/>
      <c r="D536" s="133"/>
      <c r="E536" s="139" t="s">
        <v>1109</v>
      </c>
      <c r="F536" s="140" t="s">
        <v>1081</v>
      </c>
    </row>
    <row r="537" spans="2:6" ht="29" x14ac:dyDescent="0.35">
      <c r="B537" s="129"/>
      <c r="C537" s="124"/>
      <c r="D537" s="133"/>
      <c r="E537" s="139" t="s">
        <v>1110</v>
      </c>
      <c r="F537" s="140" t="s">
        <v>1087</v>
      </c>
    </row>
    <row r="538" spans="2:6" ht="29" x14ac:dyDescent="0.35">
      <c r="B538" s="129"/>
      <c r="C538" s="124"/>
      <c r="D538" s="133"/>
      <c r="E538" s="139" t="s">
        <v>1111</v>
      </c>
      <c r="F538" s="140"/>
    </row>
    <row r="539" spans="2:6" ht="29" x14ac:dyDescent="0.35">
      <c r="B539" s="129"/>
      <c r="C539" s="124"/>
      <c r="D539" s="133"/>
      <c r="E539" s="139" t="s">
        <v>1112</v>
      </c>
      <c r="F539" s="140"/>
    </row>
    <row r="540" spans="2:6" ht="29" x14ac:dyDescent="0.35">
      <c r="B540" s="129"/>
      <c r="C540" s="124"/>
      <c r="D540" s="133"/>
      <c r="E540" s="139" t="s">
        <v>1113</v>
      </c>
      <c r="F540" s="140"/>
    </row>
    <row r="541" spans="2:6" ht="29" x14ac:dyDescent="0.35">
      <c r="B541" s="129"/>
      <c r="C541" s="124"/>
      <c r="D541" s="133"/>
      <c r="E541" s="139" t="s">
        <v>1114</v>
      </c>
      <c r="F541" s="140"/>
    </row>
    <row r="542" spans="2:6" ht="29" x14ac:dyDescent="0.35">
      <c r="B542" s="129"/>
      <c r="C542" s="124"/>
      <c r="D542" s="133"/>
      <c r="E542" s="139" t="s">
        <v>1115</v>
      </c>
      <c r="F542" s="140"/>
    </row>
    <row r="543" spans="2:6" ht="29" x14ac:dyDescent="0.35">
      <c r="B543" s="129"/>
      <c r="C543" s="124"/>
      <c r="D543" s="133"/>
      <c r="E543" s="139" t="s">
        <v>1116</v>
      </c>
      <c r="F543" s="140"/>
    </row>
    <row r="544" spans="2:6" ht="29" x14ac:dyDescent="0.35">
      <c r="B544" s="129"/>
      <c r="C544" s="124"/>
      <c r="D544" s="133"/>
      <c r="E544" s="139" t="s">
        <v>1117</v>
      </c>
      <c r="F544" s="140"/>
    </row>
    <row r="545" spans="2:6" ht="29" x14ac:dyDescent="0.35">
      <c r="B545" s="129"/>
      <c r="C545" s="124"/>
      <c r="D545" s="133"/>
      <c r="E545" s="139" t="s">
        <v>1118</v>
      </c>
      <c r="F545" s="140"/>
    </row>
    <row r="546" spans="2:6" ht="29" x14ac:dyDescent="0.35">
      <c r="B546" s="129"/>
      <c r="C546" s="124"/>
      <c r="D546" s="133"/>
      <c r="E546" s="139" t="s">
        <v>1119</v>
      </c>
      <c r="F546" s="140"/>
    </row>
    <row r="547" spans="2:6" ht="29" x14ac:dyDescent="0.35">
      <c r="B547" s="129"/>
      <c r="C547" s="124"/>
      <c r="D547" s="133"/>
      <c r="E547" s="139" t="s">
        <v>1010</v>
      </c>
      <c r="F547" s="140" t="s">
        <v>860</v>
      </c>
    </row>
    <row r="548" spans="2:6" ht="29" x14ac:dyDescent="0.35">
      <c r="B548" s="129"/>
      <c r="C548" s="124"/>
      <c r="D548" s="133"/>
      <c r="E548" s="139" t="s">
        <v>1012</v>
      </c>
      <c r="F548" s="140" t="s">
        <v>1069</v>
      </c>
    </row>
    <row r="549" spans="2:6" ht="29" x14ac:dyDescent="0.35">
      <c r="B549" s="129"/>
      <c r="C549" s="124"/>
      <c r="D549" s="133"/>
      <c r="E549" s="139" t="s">
        <v>1013</v>
      </c>
      <c r="F549" s="140" t="s">
        <v>1070</v>
      </c>
    </row>
    <row r="550" spans="2:6" x14ac:dyDescent="0.35">
      <c r="B550" s="129"/>
      <c r="C550" s="124"/>
      <c r="D550" s="133"/>
      <c r="E550" s="133"/>
      <c r="F550" s="140" t="s">
        <v>1080</v>
      </c>
    </row>
    <row r="551" spans="2:6" x14ac:dyDescent="0.35">
      <c r="B551" s="129"/>
      <c r="C551" s="124"/>
      <c r="D551" s="133"/>
      <c r="E551" s="133"/>
      <c r="F551" s="140" t="s">
        <v>1081</v>
      </c>
    </row>
    <row r="552" spans="2:6" x14ac:dyDescent="0.35">
      <c r="B552" s="129"/>
      <c r="C552" s="124"/>
      <c r="D552" s="133"/>
      <c r="E552" s="133"/>
      <c r="F552" s="140" t="s">
        <v>1087</v>
      </c>
    </row>
    <row r="553" spans="2:6" x14ac:dyDescent="0.35">
      <c r="B553" s="129"/>
      <c r="C553" s="124"/>
      <c r="D553" s="133"/>
      <c r="E553" s="133"/>
      <c r="F553" s="140" t="s">
        <v>860</v>
      </c>
    </row>
    <row r="554" spans="2:6" x14ac:dyDescent="0.35">
      <c r="B554" s="129"/>
      <c r="C554" s="124"/>
      <c r="D554" s="133"/>
      <c r="E554" s="133"/>
      <c r="F554" s="140" t="s">
        <v>1069</v>
      </c>
    </row>
    <row r="555" spans="2:6" x14ac:dyDescent="0.35">
      <c r="B555" s="129"/>
      <c r="C555" s="124"/>
      <c r="D555" s="133"/>
      <c r="E555" s="133"/>
      <c r="F555" s="140" t="s">
        <v>1070</v>
      </c>
    </row>
    <row r="556" spans="2:6" x14ac:dyDescent="0.35">
      <c r="B556" s="129"/>
      <c r="C556" s="124"/>
      <c r="D556" s="133"/>
      <c r="E556" s="133"/>
      <c r="F556" s="140" t="s">
        <v>1080</v>
      </c>
    </row>
    <row r="557" spans="2:6" x14ac:dyDescent="0.35">
      <c r="B557" s="129"/>
      <c r="C557" s="124"/>
      <c r="D557" s="133"/>
      <c r="E557" s="133"/>
      <c r="F557" s="140" t="s">
        <v>1081</v>
      </c>
    </row>
    <row r="558" spans="2:6" x14ac:dyDescent="0.35">
      <c r="B558" s="129"/>
      <c r="C558" s="124"/>
      <c r="D558" s="133"/>
      <c r="E558" s="133"/>
      <c r="F558" s="140" t="s">
        <v>1087</v>
      </c>
    </row>
    <row r="559" spans="2:6" ht="29" x14ac:dyDescent="0.35">
      <c r="B559" s="129"/>
      <c r="C559" s="124"/>
      <c r="D559" s="133"/>
      <c r="E559" s="139" t="s">
        <v>1146</v>
      </c>
      <c r="F559" s="140" t="s">
        <v>860</v>
      </c>
    </row>
    <row r="560" spans="2:6" ht="29" x14ac:dyDescent="0.35">
      <c r="B560" s="129"/>
      <c r="C560" s="124"/>
      <c r="D560" s="133"/>
      <c r="E560" s="139" t="s">
        <v>1147</v>
      </c>
      <c r="F560" s="140" t="s">
        <v>1069</v>
      </c>
    </row>
    <row r="561" spans="2:6" ht="29" x14ac:dyDescent="0.35">
      <c r="B561" s="129"/>
      <c r="C561" s="124"/>
      <c r="D561" s="133"/>
      <c r="E561" s="139" t="s">
        <v>1148</v>
      </c>
      <c r="F561" s="140" t="s">
        <v>1070</v>
      </c>
    </row>
    <row r="562" spans="2:6" ht="29" x14ac:dyDescent="0.35">
      <c r="B562" s="129"/>
      <c r="C562" s="124"/>
      <c r="D562" s="133"/>
      <c r="E562" s="139" t="s">
        <v>1149</v>
      </c>
      <c r="F562" s="140" t="s">
        <v>1080</v>
      </c>
    </row>
    <row r="563" spans="2:6" x14ac:dyDescent="0.35">
      <c r="B563" s="129"/>
      <c r="C563" s="124"/>
      <c r="D563" s="133"/>
      <c r="E563" s="133"/>
      <c r="F563" s="140" t="s">
        <v>1081</v>
      </c>
    </row>
    <row r="564" spans="2:6" x14ac:dyDescent="0.35">
      <c r="B564" s="129"/>
      <c r="C564" s="124"/>
      <c r="D564" s="133"/>
      <c r="E564" s="133"/>
      <c r="F564" s="140" t="s">
        <v>1087</v>
      </c>
    </row>
    <row r="565" spans="2:6" ht="29" x14ac:dyDescent="0.35">
      <c r="B565" s="129"/>
      <c r="C565" s="124"/>
      <c r="D565" s="133"/>
      <c r="E565" s="139" t="s">
        <v>1150</v>
      </c>
      <c r="F565" s="140" t="s">
        <v>860</v>
      </c>
    </row>
    <row r="566" spans="2:6" ht="29" x14ac:dyDescent="0.35">
      <c r="B566" s="129"/>
      <c r="C566" s="124"/>
      <c r="D566" s="133"/>
      <c r="E566" s="139" t="s">
        <v>1151</v>
      </c>
      <c r="F566" s="140" t="s">
        <v>1069</v>
      </c>
    </row>
    <row r="567" spans="2:6" x14ac:dyDescent="0.35">
      <c r="B567" s="129"/>
      <c r="C567" s="124"/>
      <c r="D567" s="133"/>
      <c r="E567" s="133"/>
      <c r="F567" s="140" t="s">
        <v>1070</v>
      </c>
    </row>
    <row r="568" spans="2:6" x14ac:dyDescent="0.35">
      <c r="B568" s="129"/>
      <c r="C568" s="124"/>
      <c r="D568" s="133"/>
      <c r="E568" s="133"/>
      <c r="F568" s="140" t="s">
        <v>1080</v>
      </c>
    </row>
    <row r="569" spans="2:6" x14ac:dyDescent="0.35">
      <c r="B569" s="129"/>
      <c r="C569" s="124"/>
      <c r="D569" s="133"/>
      <c r="E569" s="133"/>
      <c r="F569" s="140" t="s">
        <v>1081</v>
      </c>
    </row>
    <row r="570" spans="2:6" ht="15" thickBot="1" x14ac:dyDescent="0.4">
      <c r="B570" s="127"/>
      <c r="C570" s="128"/>
      <c r="D570" s="136"/>
      <c r="E570" s="136"/>
      <c r="F570" s="138" t="s">
        <v>1087</v>
      </c>
    </row>
    <row r="571" spans="2:6" ht="15" thickBot="1" x14ac:dyDescent="0.4">
      <c r="B571" s="124"/>
      <c r="C571" s="124"/>
      <c r="D571" s="133"/>
      <c r="E571" s="133"/>
      <c r="F571" s="133"/>
    </row>
    <row r="572" spans="2:6" ht="58" x14ac:dyDescent="0.35">
      <c r="B572" s="125" t="s">
        <v>1152</v>
      </c>
      <c r="C572" s="126"/>
      <c r="D572" s="134"/>
      <c r="E572" s="134">
        <v>1</v>
      </c>
      <c r="F572" s="135"/>
    </row>
    <row r="573" spans="2:6" ht="29" x14ac:dyDescent="0.35">
      <c r="B573" s="129"/>
      <c r="C573" s="124"/>
      <c r="D573" s="133"/>
      <c r="E573" s="139" t="s">
        <v>1112</v>
      </c>
      <c r="F573" s="140" t="s">
        <v>860</v>
      </c>
    </row>
    <row r="574" spans="2:6" x14ac:dyDescent="0.35">
      <c r="B574" s="129"/>
      <c r="C574" s="124"/>
      <c r="D574" s="133"/>
      <c r="E574" s="133"/>
      <c r="F574" s="140" t="s">
        <v>1069</v>
      </c>
    </row>
    <row r="575" spans="2:6" x14ac:dyDescent="0.35">
      <c r="B575" s="129"/>
      <c r="C575" s="124"/>
      <c r="D575" s="133"/>
      <c r="E575" s="133"/>
      <c r="F575" s="140" t="s">
        <v>1070</v>
      </c>
    </row>
    <row r="576" spans="2:6" x14ac:dyDescent="0.35">
      <c r="B576" s="129"/>
      <c r="C576" s="124"/>
      <c r="D576" s="133"/>
      <c r="E576" s="133"/>
      <c r="F576" s="140" t="s">
        <v>1080</v>
      </c>
    </row>
    <row r="577" spans="2:6" ht="15" thickBot="1" x14ac:dyDescent="0.4">
      <c r="B577" s="127"/>
      <c r="C577" s="128"/>
      <c r="D577" s="136"/>
      <c r="E577" s="136"/>
      <c r="F577" s="138" t="s">
        <v>1081</v>
      </c>
    </row>
    <row r="578" spans="2:6" x14ac:dyDescent="0.35">
      <c r="B578" s="124"/>
      <c r="C578" s="124"/>
      <c r="D578" s="133"/>
      <c r="E578" s="133"/>
      <c r="F578" s="133"/>
    </row>
    <row r="579" spans="2:6" x14ac:dyDescent="0.35">
      <c r="B579" s="124"/>
      <c r="C579" s="124"/>
      <c r="D579" s="133"/>
      <c r="E579" s="133"/>
      <c r="F579" s="133"/>
    </row>
    <row r="580" spans="2:6" x14ac:dyDescent="0.35">
      <c r="B580" s="123" t="s">
        <v>1153</v>
      </c>
      <c r="C580" s="123"/>
      <c r="D580" s="132"/>
      <c r="E580" s="132"/>
      <c r="F580" s="132"/>
    </row>
    <row r="581" spans="2:6" ht="15" thickBot="1" x14ac:dyDescent="0.4">
      <c r="B581" s="124"/>
      <c r="C581" s="124"/>
      <c r="D581" s="133"/>
      <c r="E581" s="133"/>
      <c r="F581" s="133"/>
    </row>
    <row r="582" spans="2:6" ht="43.5" x14ac:dyDescent="0.35">
      <c r="B582" s="125" t="s">
        <v>1154</v>
      </c>
      <c r="C582" s="126"/>
      <c r="D582" s="134"/>
      <c r="E582" s="134">
        <v>6</v>
      </c>
      <c r="F582" s="135"/>
    </row>
    <row r="583" spans="2:6" x14ac:dyDescent="0.35">
      <c r="B583" s="129"/>
      <c r="C583" s="124"/>
      <c r="D583" s="133"/>
      <c r="E583" s="139" t="s">
        <v>1155</v>
      </c>
      <c r="F583" s="140" t="s">
        <v>860</v>
      </c>
    </row>
    <row r="584" spans="2:6" ht="29" x14ac:dyDescent="0.35">
      <c r="B584" s="129"/>
      <c r="C584" s="124"/>
      <c r="D584" s="133"/>
      <c r="E584" s="139" t="s">
        <v>1156</v>
      </c>
      <c r="F584" s="140" t="s">
        <v>860</v>
      </c>
    </row>
    <row r="585" spans="2:6" ht="29" x14ac:dyDescent="0.35">
      <c r="B585" s="129"/>
      <c r="C585" s="124"/>
      <c r="D585" s="133"/>
      <c r="E585" s="139" t="s">
        <v>1157</v>
      </c>
      <c r="F585" s="140" t="s">
        <v>860</v>
      </c>
    </row>
    <row r="586" spans="2:6" ht="29" x14ac:dyDescent="0.35">
      <c r="B586" s="129"/>
      <c r="C586" s="124"/>
      <c r="D586" s="133"/>
      <c r="E586" s="139" t="s">
        <v>1158</v>
      </c>
      <c r="F586" s="140"/>
    </row>
    <row r="587" spans="2:6" ht="29" x14ac:dyDescent="0.35">
      <c r="B587" s="129"/>
      <c r="C587" s="124"/>
      <c r="D587" s="133"/>
      <c r="E587" s="139" t="s">
        <v>1159</v>
      </c>
      <c r="F587" s="140"/>
    </row>
    <row r="588" spans="2:6" ht="29.5" thickBot="1" x14ac:dyDescent="0.4">
      <c r="B588" s="127"/>
      <c r="C588" s="128"/>
      <c r="D588" s="136"/>
      <c r="E588" s="137" t="s">
        <v>1160</v>
      </c>
      <c r="F588" s="138" t="s">
        <v>860</v>
      </c>
    </row>
    <row r="589" spans="2:6" ht="15" thickBot="1" x14ac:dyDescent="0.4">
      <c r="B589" s="124"/>
      <c r="C589" s="124"/>
      <c r="D589" s="133"/>
      <c r="E589" s="133"/>
      <c r="F589" s="133"/>
    </row>
    <row r="590" spans="2:6" ht="29" x14ac:dyDescent="0.35">
      <c r="B590" s="125" t="s">
        <v>1161</v>
      </c>
      <c r="C590" s="126"/>
      <c r="D590" s="134"/>
      <c r="E590" s="134">
        <v>32</v>
      </c>
      <c r="F590" s="135"/>
    </row>
    <row r="591" spans="2:6" x14ac:dyDescent="0.35">
      <c r="B591" s="129"/>
      <c r="C591" s="124"/>
      <c r="D591" s="133"/>
      <c r="E591" s="139" t="s">
        <v>1162</v>
      </c>
      <c r="F591" s="140" t="s">
        <v>860</v>
      </c>
    </row>
    <row r="592" spans="2:6" x14ac:dyDescent="0.35">
      <c r="B592" s="129"/>
      <c r="C592" s="124"/>
      <c r="D592" s="133"/>
      <c r="E592" s="133"/>
      <c r="F592" s="140" t="s">
        <v>860</v>
      </c>
    </row>
    <row r="593" spans="2:6" x14ac:dyDescent="0.35">
      <c r="B593" s="129"/>
      <c r="C593" s="124"/>
      <c r="D593" s="133"/>
      <c r="E593" s="139" t="s">
        <v>1163</v>
      </c>
      <c r="F593" s="140" t="s">
        <v>860</v>
      </c>
    </row>
    <row r="594" spans="2:6" ht="29" x14ac:dyDescent="0.35">
      <c r="B594" s="129"/>
      <c r="C594" s="124"/>
      <c r="D594" s="133"/>
      <c r="E594" s="139" t="s">
        <v>1164</v>
      </c>
      <c r="F594" s="140" t="s">
        <v>860</v>
      </c>
    </row>
    <row r="595" spans="2:6" ht="29" x14ac:dyDescent="0.35">
      <c r="B595" s="129"/>
      <c r="C595" s="124"/>
      <c r="D595" s="133"/>
      <c r="E595" s="139" t="s">
        <v>1165</v>
      </c>
      <c r="F595" s="140" t="s">
        <v>860</v>
      </c>
    </row>
    <row r="596" spans="2:6" x14ac:dyDescent="0.35">
      <c r="B596" s="129"/>
      <c r="C596" s="124"/>
      <c r="D596" s="133"/>
      <c r="E596" s="133"/>
      <c r="F596" s="140" t="s">
        <v>860</v>
      </c>
    </row>
    <row r="597" spans="2:6" x14ac:dyDescent="0.35">
      <c r="B597" s="129"/>
      <c r="C597" s="124"/>
      <c r="D597" s="133"/>
      <c r="E597" s="139" t="s">
        <v>1166</v>
      </c>
      <c r="F597" s="140" t="s">
        <v>860</v>
      </c>
    </row>
    <row r="598" spans="2:6" x14ac:dyDescent="0.35">
      <c r="B598" s="129"/>
      <c r="C598" s="124"/>
      <c r="D598" s="133"/>
      <c r="E598" s="133"/>
      <c r="F598" s="140" t="s">
        <v>860</v>
      </c>
    </row>
    <row r="599" spans="2:6" x14ac:dyDescent="0.35">
      <c r="B599" s="129"/>
      <c r="C599" s="124"/>
      <c r="D599" s="133"/>
      <c r="E599" s="133"/>
      <c r="F599" s="140" t="s">
        <v>860</v>
      </c>
    </row>
    <row r="600" spans="2:6" x14ac:dyDescent="0.35">
      <c r="B600" s="129"/>
      <c r="C600" s="124"/>
      <c r="D600" s="133"/>
      <c r="E600" s="133"/>
      <c r="F600" s="140" t="s">
        <v>860</v>
      </c>
    </row>
    <row r="601" spans="2:6" x14ac:dyDescent="0.35">
      <c r="B601" s="129"/>
      <c r="C601" s="124"/>
      <c r="D601" s="133"/>
      <c r="E601" s="133"/>
      <c r="F601" s="140" t="s">
        <v>860</v>
      </c>
    </row>
    <row r="602" spans="2:6" ht="29" x14ac:dyDescent="0.35">
      <c r="B602" s="129"/>
      <c r="C602" s="124"/>
      <c r="D602" s="133"/>
      <c r="E602" s="139" t="s">
        <v>1167</v>
      </c>
      <c r="F602" s="140" t="s">
        <v>860</v>
      </c>
    </row>
    <row r="603" spans="2:6" x14ac:dyDescent="0.35">
      <c r="B603" s="129"/>
      <c r="C603" s="124"/>
      <c r="D603" s="133"/>
      <c r="E603" s="133"/>
      <c r="F603" s="140" t="s">
        <v>860</v>
      </c>
    </row>
    <row r="604" spans="2:6" x14ac:dyDescent="0.35">
      <c r="B604" s="129"/>
      <c r="C604" s="124"/>
      <c r="D604" s="133"/>
      <c r="E604" s="133"/>
      <c r="F604" s="140" t="s">
        <v>860</v>
      </c>
    </row>
    <row r="605" spans="2:6" x14ac:dyDescent="0.35">
      <c r="B605" s="129"/>
      <c r="C605" s="124"/>
      <c r="D605" s="133"/>
      <c r="E605" s="133"/>
      <c r="F605" s="140" t="s">
        <v>860</v>
      </c>
    </row>
    <row r="606" spans="2:6" x14ac:dyDescent="0.35">
      <c r="B606" s="129"/>
      <c r="C606" s="124"/>
      <c r="D606" s="133"/>
      <c r="E606" s="139" t="s">
        <v>1168</v>
      </c>
      <c r="F606" s="140" t="s">
        <v>860</v>
      </c>
    </row>
    <row r="607" spans="2:6" ht="29" x14ac:dyDescent="0.35">
      <c r="B607" s="129"/>
      <c r="C607" s="124"/>
      <c r="D607" s="133"/>
      <c r="E607" s="139" t="s">
        <v>1169</v>
      </c>
      <c r="F607" s="140" t="s">
        <v>860</v>
      </c>
    </row>
    <row r="608" spans="2:6" ht="43.5" x14ac:dyDescent="0.35">
      <c r="B608" s="129"/>
      <c r="C608" s="124"/>
      <c r="D608" s="133"/>
      <c r="E608" s="139" t="s">
        <v>1072</v>
      </c>
      <c r="F608" s="140" t="s">
        <v>860</v>
      </c>
    </row>
    <row r="609" spans="2:6" x14ac:dyDescent="0.35">
      <c r="B609" s="129"/>
      <c r="C609" s="124"/>
      <c r="D609" s="133"/>
      <c r="E609" s="133"/>
      <c r="F609" s="140" t="s">
        <v>860</v>
      </c>
    </row>
    <row r="610" spans="2:6" ht="29" x14ac:dyDescent="0.35">
      <c r="B610" s="129"/>
      <c r="C610" s="124"/>
      <c r="D610" s="133"/>
      <c r="E610" s="139" t="s">
        <v>1170</v>
      </c>
      <c r="F610" s="140" t="s">
        <v>860</v>
      </c>
    </row>
    <row r="611" spans="2:6" x14ac:dyDescent="0.35">
      <c r="B611" s="129"/>
      <c r="C611" s="124"/>
      <c r="D611" s="133"/>
      <c r="E611" s="133"/>
      <c r="F611" s="140" t="s">
        <v>860</v>
      </c>
    </row>
    <row r="612" spans="2:6" x14ac:dyDescent="0.35">
      <c r="B612" s="129"/>
      <c r="C612" s="124"/>
      <c r="D612" s="133"/>
      <c r="E612" s="133"/>
      <c r="F612" s="140" t="s">
        <v>860</v>
      </c>
    </row>
    <row r="613" spans="2:6" x14ac:dyDescent="0.35">
      <c r="B613" s="129"/>
      <c r="C613" s="124"/>
      <c r="D613" s="133"/>
      <c r="E613" s="133"/>
      <c r="F613" s="140" t="s">
        <v>860</v>
      </c>
    </row>
    <row r="614" spans="2:6" x14ac:dyDescent="0.35">
      <c r="B614" s="129"/>
      <c r="C614" s="124"/>
      <c r="D614" s="133"/>
      <c r="E614" s="133"/>
      <c r="F614" s="140" t="s">
        <v>860</v>
      </c>
    </row>
    <row r="615" spans="2:6" x14ac:dyDescent="0.35">
      <c r="B615" s="129"/>
      <c r="C615" s="124"/>
      <c r="D615" s="133"/>
      <c r="E615" s="133"/>
      <c r="F615" s="140" t="s">
        <v>860</v>
      </c>
    </row>
    <row r="616" spans="2:6" x14ac:dyDescent="0.35">
      <c r="B616" s="129"/>
      <c r="C616" s="124"/>
      <c r="D616" s="133"/>
      <c r="E616" s="133"/>
      <c r="F616" s="140" t="s">
        <v>860</v>
      </c>
    </row>
    <row r="617" spans="2:6" x14ac:dyDescent="0.35">
      <c r="B617" s="129"/>
      <c r="C617" s="124"/>
      <c r="D617" s="133"/>
      <c r="E617" s="133"/>
      <c r="F617" s="140" t="s">
        <v>860</v>
      </c>
    </row>
    <row r="618" spans="2:6" ht="29" x14ac:dyDescent="0.35">
      <c r="B618" s="129"/>
      <c r="C618" s="124"/>
      <c r="D618" s="133"/>
      <c r="E618" s="139" t="s">
        <v>1171</v>
      </c>
      <c r="F618" s="140" t="s">
        <v>860</v>
      </c>
    </row>
    <row r="619" spans="2:6" ht="29" x14ac:dyDescent="0.35">
      <c r="B619" s="129"/>
      <c r="C619" s="124"/>
      <c r="D619" s="133"/>
      <c r="E619" s="139" t="s">
        <v>1073</v>
      </c>
      <c r="F619" s="140" t="s">
        <v>860</v>
      </c>
    </row>
    <row r="620" spans="2:6" ht="29" x14ac:dyDescent="0.35">
      <c r="B620" s="129"/>
      <c r="C620" s="124"/>
      <c r="D620" s="133"/>
      <c r="E620" s="139" t="s">
        <v>1074</v>
      </c>
      <c r="F620" s="140" t="s">
        <v>860</v>
      </c>
    </row>
    <row r="621" spans="2:6" ht="29" x14ac:dyDescent="0.35">
      <c r="B621" s="129"/>
      <c r="C621" s="124"/>
      <c r="D621" s="133"/>
      <c r="E621" s="139" t="s">
        <v>1172</v>
      </c>
      <c r="F621" s="140" t="s">
        <v>860</v>
      </c>
    </row>
    <row r="622" spans="2:6" ht="44" thickBot="1" x14ac:dyDescent="0.4">
      <c r="B622" s="127"/>
      <c r="C622" s="128"/>
      <c r="D622" s="136"/>
      <c r="E622" s="137" t="s">
        <v>1075</v>
      </c>
      <c r="F622" s="138" t="s">
        <v>860</v>
      </c>
    </row>
    <row r="623" spans="2:6" ht="15" thickBot="1" x14ac:dyDescent="0.4">
      <c r="B623" s="124"/>
      <c r="C623" s="124"/>
      <c r="D623" s="133"/>
      <c r="E623" s="133"/>
      <c r="F623" s="133"/>
    </row>
    <row r="624" spans="2:6" ht="29" x14ac:dyDescent="0.35">
      <c r="B624" s="125" t="s">
        <v>1173</v>
      </c>
      <c r="C624" s="126"/>
      <c r="D624" s="134"/>
      <c r="E624" s="134">
        <v>1</v>
      </c>
      <c r="F624" s="135"/>
    </row>
    <row r="625" spans="2:6" ht="15" thickBot="1" x14ac:dyDescent="0.4">
      <c r="B625" s="127"/>
      <c r="C625" s="128"/>
      <c r="D625" s="136"/>
      <c r="E625" s="136"/>
      <c r="F625" s="138" t="s">
        <v>860</v>
      </c>
    </row>
    <row r="626" spans="2:6" ht="15" thickBot="1" x14ac:dyDescent="0.4">
      <c r="B626" s="124"/>
      <c r="C626" s="124"/>
      <c r="D626" s="133"/>
      <c r="E626" s="133"/>
      <c r="F626" s="133"/>
    </row>
    <row r="627" spans="2:6" ht="43.5" x14ac:dyDescent="0.35">
      <c r="B627" s="125" t="s">
        <v>1174</v>
      </c>
      <c r="C627" s="126"/>
      <c r="D627" s="134"/>
      <c r="E627" s="134">
        <v>1</v>
      </c>
      <c r="F627" s="135"/>
    </row>
    <row r="628" spans="2:6" ht="15" thickBot="1" x14ac:dyDescent="0.4">
      <c r="B628" s="127"/>
      <c r="C628" s="128"/>
      <c r="D628" s="136"/>
      <c r="E628" s="136"/>
      <c r="F628" s="138" t="s">
        <v>860</v>
      </c>
    </row>
    <row r="629" spans="2:6" ht="15" thickBot="1" x14ac:dyDescent="0.4">
      <c r="B629" s="124"/>
      <c r="C629" s="124"/>
      <c r="D629" s="133"/>
      <c r="E629" s="133"/>
      <c r="F629" s="133"/>
    </row>
    <row r="630" spans="2:6" ht="43.5" x14ac:dyDescent="0.35">
      <c r="B630" s="125" t="s">
        <v>1175</v>
      </c>
      <c r="C630" s="126"/>
      <c r="D630" s="134"/>
      <c r="E630" s="134">
        <v>25</v>
      </c>
      <c r="F630" s="135"/>
    </row>
    <row r="631" spans="2:6" x14ac:dyDescent="0.35">
      <c r="B631" s="129"/>
      <c r="C631" s="124"/>
      <c r="D631" s="133"/>
      <c r="E631" s="139" t="s">
        <v>1162</v>
      </c>
      <c r="F631" s="140" t="s">
        <v>860</v>
      </c>
    </row>
    <row r="632" spans="2:6" x14ac:dyDescent="0.35">
      <c r="B632" s="129"/>
      <c r="C632" s="124"/>
      <c r="D632" s="133"/>
      <c r="E632" s="133"/>
      <c r="F632" s="140" t="s">
        <v>860</v>
      </c>
    </row>
    <row r="633" spans="2:6" x14ac:dyDescent="0.35">
      <c r="B633" s="129"/>
      <c r="C633" s="124"/>
      <c r="D633" s="133"/>
      <c r="E633" s="139" t="s">
        <v>1163</v>
      </c>
      <c r="F633" s="140" t="s">
        <v>860</v>
      </c>
    </row>
    <row r="634" spans="2:6" ht="29" x14ac:dyDescent="0.35">
      <c r="B634" s="129"/>
      <c r="C634" s="124"/>
      <c r="D634" s="133"/>
      <c r="E634" s="139" t="s">
        <v>1164</v>
      </c>
      <c r="F634" s="140" t="s">
        <v>860</v>
      </c>
    </row>
    <row r="635" spans="2:6" ht="29" x14ac:dyDescent="0.35">
      <c r="B635" s="129"/>
      <c r="C635" s="124"/>
      <c r="D635" s="133"/>
      <c r="E635" s="139" t="s">
        <v>1165</v>
      </c>
      <c r="F635" s="140" t="s">
        <v>860</v>
      </c>
    </row>
    <row r="636" spans="2:6" x14ac:dyDescent="0.35">
      <c r="B636" s="129"/>
      <c r="C636" s="124"/>
      <c r="D636" s="133"/>
      <c r="E636" s="133"/>
      <c r="F636" s="140" t="s">
        <v>860</v>
      </c>
    </row>
    <row r="637" spans="2:6" x14ac:dyDescent="0.35">
      <c r="B637" s="129"/>
      <c r="C637" s="124"/>
      <c r="D637" s="133"/>
      <c r="E637" s="133"/>
      <c r="F637" s="140" t="s">
        <v>860</v>
      </c>
    </row>
    <row r="638" spans="2:6" x14ac:dyDescent="0.35">
      <c r="B638" s="129"/>
      <c r="C638" s="124"/>
      <c r="D638" s="133"/>
      <c r="E638" s="133"/>
      <c r="F638" s="140" t="s">
        <v>860</v>
      </c>
    </row>
    <row r="639" spans="2:6" x14ac:dyDescent="0.35">
      <c r="B639" s="129"/>
      <c r="C639" s="124"/>
      <c r="D639" s="133"/>
      <c r="E639" s="133"/>
      <c r="F639" s="140" t="s">
        <v>860</v>
      </c>
    </row>
    <row r="640" spans="2:6" ht="29" x14ac:dyDescent="0.35">
      <c r="B640" s="129"/>
      <c r="C640" s="124"/>
      <c r="D640" s="133"/>
      <c r="E640" s="139" t="s">
        <v>1167</v>
      </c>
      <c r="F640" s="140" t="s">
        <v>860</v>
      </c>
    </row>
    <row r="641" spans="2:6" x14ac:dyDescent="0.35">
      <c r="B641" s="129"/>
      <c r="C641" s="124"/>
      <c r="D641" s="133"/>
      <c r="E641" s="133"/>
      <c r="F641" s="140" t="s">
        <v>860</v>
      </c>
    </row>
    <row r="642" spans="2:6" x14ac:dyDescent="0.35">
      <c r="B642" s="129"/>
      <c r="C642" s="124"/>
      <c r="D642" s="133"/>
      <c r="E642" s="133"/>
      <c r="F642" s="140" t="s">
        <v>860</v>
      </c>
    </row>
    <row r="643" spans="2:6" x14ac:dyDescent="0.35">
      <c r="B643" s="129"/>
      <c r="C643" s="124"/>
      <c r="D643" s="133"/>
      <c r="E643" s="133"/>
      <c r="F643" s="140" t="s">
        <v>860</v>
      </c>
    </row>
    <row r="644" spans="2:6" x14ac:dyDescent="0.35">
      <c r="B644" s="129"/>
      <c r="C644" s="124"/>
      <c r="D644" s="133"/>
      <c r="E644" s="139" t="s">
        <v>1168</v>
      </c>
      <c r="F644" s="140" t="s">
        <v>860</v>
      </c>
    </row>
    <row r="645" spans="2:6" ht="29" x14ac:dyDescent="0.35">
      <c r="B645" s="129"/>
      <c r="C645" s="124"/>
      <c r="D645" s="133"/>
      <c r="E645" s="139" t="s">
        <v>1169</v>
      </c>
      <c r="F645" s="140" t="s">
        <v>860</v>
      </c>
    </row>
    <row r="646" spans="2:6" x14ac:dyDescent="0.35">
      <c r="B646" s="129"/>
      <c r="C646" s="124"/>
      <c r="D646" s="133"/>
      <c r="E646" s="133"/>
      <c r="F646" s="140" t="s">
        <v>860</v>
      </c>
    </row>
    <row r="647" spans="2:6" ht="29" x14ac:dyDescent="0.35">
      <c r="B647" s="129"/>
      <c r="C647" s="124"/>
      <c r="D647" s="133"/>
      <c r="E647" s="139" t="s">
        <v>1170</v>
      </c>
      <c r="F647" s="140" t="s">
        <v>860</v>
      </c>
    </row>
    <row r="648" spans="2:6" x14ac:dyDescent="0.35">
      <c r="B648" s="129"/>
      <c r="C648" s="124"/>
      <c r="D648" s="133"/>
      <c r="E648" s="133"/>
      <c r="F648" s="140" t="s">
        <v>860</v>
      </c>
    </row>
    <row r="649" spans="2:6" x14ac:dyDescent="0.35">
      <c r="B649" s="129"/>
      <c r="C649" s="124"/>
      <c r="D649" s="133"/>
      <c r="E649" s="133"/>
      <c r="F649" s="140" t="s">
        <v>860</v>
      </c>
    </row>
    <row r="650" spans="2:6" x14ac:dyDescent="0.35">
      <c r="B650" s="129"/>
      <c r="C650" s="124"/>
      <c r="D650" s="133"/>
      <c r="E650" s="133"/>
      <c r="F650" s="140" t="s">
        <v>860</v>
      </c>
    </row>
    <row r="651" spans="2:6" x14ac:dyDescent="0.35">
      <c r="B651" s="129"/>
      <c r="C651" s="124"/>
      <c r="D651" s="133"/>
      <c r="E651" s="133"/>
      <c r="F651" s="140" t="s">
        <v>860</v>
      </c>
    </row>
    <row r="652" spans="2:6" x14ac:dyDescent="0.35">
      <c r="B652" s="129"/>
      <c r="C652" s="124"/>
      <c r="D652" s="133"/>
      <c r="E652" s="133"/>
      <c r="F652" s="140" t="s">
        <v>860</v>
      </c>
    </row>
    <row r="653" spans="2:6" x14ac:dyDescent="0.35">
      <c r="B653" s="129"/>
      <c r="C653" s="124"/>
      <c r="D653" s="133"/>
      <c r="E653" s="133"/>
      <c r="F653" s="140" t="s">
        <v>860</v>
      </c>
    </row>
    <row r="654" spans="2:6" ht="29" x14ac:dyDescent="0.35">
      <c r="B654" s="129"/>
      <c r="C654" s="124"/>
      <c r="D654" s="133"/>
      <c r="E654" s="139" t="s">
        <v>1171</v>
      </c>
      <c r="F654" s="140" t="s">
        <v>860</v>
      </c>
    </row>
    <row r="655" spans="2:6" ht="29.5" thickBot="1" x14ac:dyDescent="0.4">
      <c r="B655" s="127"/>
      <c r="C655" s="128"/>
      <c r="D655" s="136"/>
      <c r="E655" s="137" t="s">
        <v>1172</v>
      </c>
      <c r="F655" s="138" t="s">
        <v>860</v>
      </c>
    </row>
    <row r="656" spans="2:6" ht="15" thickBot="1" x14ac:dyDescent="0.4">
      <c r="B656" s="124"/>
      <c r="C656" s="124"/>
      <c r="D656" s="133"/>
      <c r="E656" s="133"/>
      <c r="F656" s="133"/>
    </row>
    <row r="657" spans="2:6" ht="44" thickBot="1" x14ac:dyDescent="0.4">
      <c r="B657" s="130" t="s">
        <v>1176</v>
      </c>
      <c r="C657" s="131"/>
      <c r="D657" s="141"/>
      <c r="E657" s="141">
        <v>28</v>
      </c>
      <c r="F657" s="142" t="s">
        <v>860</v>
      </c>
    </row>
    <row r="658" spans="2:6" ht="15" thickBot="1" x14ac:dyDescent="0.4">
      <c r="B658" s="124"/>
      <c r="C658" s="124"/>
      <c r="D658" s="133"/>
      <c r="E658" s="133"/>
      <c r="F658" s="133"/>
    </row>
    <row r="659" spans="2:6" ht="43.5" x14ac:dyDescent="0.35">
      <c r="B659" s="125" t="s">
        <v>1177</v>
      </c>
      <c r="C659" s="126"/>
      <c r="D659" s="134"/>
      <c r="E659" s="134">
        <v>2</v>
      </c>
      <c r="F659" s="135"/>
    </row>
    <row r="660" spans="2:6" x14ac:dyDescent="0.35">
      <c r="B660" s="129"/>
      <c r="C660" s="124"/>
      <c r="D660" s="133"/>
      <c r="E660" s="139" t="s">
        <v>1064</v>
      </c>
      <c r="F660" s="140" t="s">
        <v>1069</v>
      </c>
    </row>
    <row r="661" spans="2:6" ht="29.5" thickBot="1" x14ac:dyDescent="0.4">
      <c r="B661" s="127"/>
      <c r="C661" s="128"/>
      <c r="D661" s="136"/>
      <c r="E661" s="137" t="s">
        <v>1065</v>
      </c>
      <c r="F661" s="138" t="s">
        <v>1069</v>
      </c>
    </row>
    <row r="662" spans="2:6" ht="15" thickBot="1" x14ac:dyDescent="0.4">
      <c r="B662" s="124"/>
      <c r="C662" s="124"/>
      <c r="D662" s="133"/>
      <c r="E662" s="133"/>
      <c r="F662" s="133"/>
    </row>
    <row r="663" spans="2:6" ht="43.5" x14ac:dyDescent="0.35">
      <c r="B663" s="125" t="s">
        <v>1178</v>
      </c>
      <c r="C663" s="126"/>
      <c r="D663" s="134"/>
      <c r="E663" s="134">
        <v>1</v>
      </c>
      <c r="F663" s="135"/>
    </row>
    <row r="664" spans="2:6" ht="29.5" thickBot="1" x14ac:dyDescent="0.4">
      <c r="B664" s="127"/>
      <c r="C664" s="128"/>
      <c r="D664" s="136"/>
      <c r="E664" s="137" t="s">
        <v>1067</v>
      </c>
      <c r="F664" s="138" t="s">
        <v>1069</v>
      </c>
    </row>
    <row r="665" spans="2:6" ht="15" thickBot="1" x14ac:dyDescent="0.4">
      <c r="B665" s="124"/>
      <c r="C665" s="124"/>
      <c r="D665" s="133"/>
      <c r="E665" s="133"/>
      <c r="F665" s="133"/>
    </row>
    <row r="666" spans="2:6" ht="29" x14ac:dyDescent="0.35">
      <c r="B666" s="125" t="s">
        <v>1179</v>
      </c>
      <c r="C666" s="126"/>
      <c r="D666" s="134"/>
      <c r="E666" s="134">
        <v>1</v>
      </c>
      <c r="F666" s="135"/>
    </row>
    <row r="667" spans="2:6" x14ac:dyDescent="0.35">
      <c r="B667" s="129"/>
      <c r="C667" s="124"/>
      <c r="D667" s="133"/>
      <c r="E667" s="133"/>
      <c r="F667" s="140" t="s">
        <v>860</v>
      </c>
    </row>
    <row r="668" spans="2:6" ht="15" thickBot="1" x14ac:dyDescent="0.4">
      <c r="B668" s="127"/>
      <c r="C668" s="128"/>
      <c r="D668" s="136"/>
      <c r="E668" s="136"/>
      <c r="F668" s="138" t="s">
        <v>1069</v>
      </c>
    </row>
    <row r="669" spans="2:6" ht="15" thickBot="1" x14ac:dyDescent="0.4">
      <c r="B669" s="124"/>
      <c r="C669" s="124"/>
      <c r="D669" s="133"/>
      <c r="E669" s="133"/>
      <c r="F669" s="133"/>
    </row>
    <row r="670" spans="2:6" ht="43.5" x14ac:dyDescent="0.35">
      <c r="B670" s="125" t="s">
        <v>1180</v>
      </c>
      <c r="C670" s="126"/>
      <c r="D670" s="134"/>
      <c r="E670" s="134">
        <v>1</v>
      </c>
      <c r="F670" s="135" t="s">
        <v>1070</v>
      </c>
    </row>
    <row r="671" spans="2:6" ht="15" thickBot="1" x14ac:dyDescent="0.4">
      <c r="B671" s="127"/>
      <c r="C671" s="128"/>
      <c r="D671" s="136"/>
      <c r="E671" s="136"/>
      <c r="F671" s="138" t="s">
        <v>1080</v>
      </c>
    </row>
    <row r="672" spans="2:6" x14ac:dyDescent="0.35">
      <c r="B672" s="124"/>
      <c r="C672" s="124"/>
      <c r="D672" s="133"/>
      <c r="E672" s="133"/>
      <c r="F672" s="133"/>
    </row>
  </sheetData>
  <hyperlinks>
    <hyperlink ref="E9" location="'Hot Tip Teams Used'!A1:AAN64" display="'Hot Tip Teams Used'!A1:AAN64" xr:uid="{53D2FAF8-CFD2-44E6-BF4E-5F0D23A26BE7}"/>
    <hyperlink ref="E12" location="'Instructions'!A27" display="'Instructions'!A27" xr:uid="{494E2E49-3232-4CD4-B174-CB05DE079EC3}"/>
    <hyperlink ref="E13" location="'Results'!A2" display="'Results'!A2" xr:uid="{173B0C8F-F5EA-4E58-AAC2-4E14EB1FEBA3}"/>
    <hyperlink ref="E14" location="'Results'!L8" display="'Results'!L8" xr:uid="{01B89DC5-8BBE-4702-A3B6-29AACD8EF963}"/>
    <hyperlink ref="E15" location="'Results'!A12" display="'Results'!A12" xr:uid="{22C0C015-92B0-4EAD-B2B4-BF6A28C98AF0}"/>
    <hyperlink ref="E16" location="'Results'!C12:E12" display="'Results'!C12:E12" xr:uid="{08ACD523-AE7C-4F11-91F6-DE3E40BEBB8A}"/>
    <hyperlink ref="E17" location="'Results'!I12" display="'Results'!I12" xr:uid="{211DE834-156C-45CF-9971-58C863CB610E}"/>
    <hyperlink ref="E18" location="'Results'!M12:Y12" display="'Results'!M12:Y12" xr:uid="{BE653F06-04F7-48F7-B7FE-9E0E64395F5D}"/>
    <hyperlink ref="E19" location="'Results'!AA12:AB12" display="'Results'!AA12:AB12" xr:uid="{2FAB2647-F348-4D0F-ACF1-7CB0988B6329}"/>
    <hyperlink ref="E20" location="'PowerTipping'!A2" display="'PowerTipping'!A2" xr:uid="{224F5A69-3C39-4A30-9B9A-86A142B2D4DC}"/>
    <hyperlink ref="E21" location="'PowerTipping'!A10:D10" display="'PowerTipping'!A10:D10" xr:uid="{971E5C3B-F935-4F67-8628-D00DDAC41B1C}"/>
    <hyperlink ref="E22" location="'PowerTipping'!H10" display="'PowerTipping'!H10" xr:uid="{F1BD260A-76A2-4C77-A8EE-84FAFF7FF02E}"/>
    <hyperlink ref="E23" location="'PowerTipping'!L10:T10" display="'PowerTipping'!L10:T10" xr:uid="{7E33B7AB-EAA8-44BC-96A3-D7A7FC28B887}"/>
    <hyperlink ref="E24" location="'GroupResults'!B2" display="'GroupResults'!B2" xr:uid="{556FB51A-0452-4A73-85C3-4800A4BEEADD}"/>
    <hyperlink ref="E25" location="'GroupResults'!C7:C8" display="'GroupResults'!C7:C8" xr:uid="{279100DD-331A-4D8F-9C26-6679AA887676}"/>
    <hyperlink ref="E26" location="'GroupResults'!K8" display="'GroupResults'!K8" xr:uid="{9F7B0AA1-00B7-4D44-A018-3D4B702A388B}"/>
    <hyperlink ref="E27" location="'GroupResults'!B11" display="'GroupResults'!B11" xr:uid="{76F48437-7AE4-4B97-8A82-5BD81510CD58}"/>
    <hyperlink ref="E28" location="'GroupResults'!D11" display="'GroupResults'!D11" xr:uid="{593503EA-CD8E-4028-9AC7-BCA8031D43E5}"/>
    <hyperlink ref="E29" location="'GroupResults'!K11" display="'GroupResults'!K11" xr:uid="{EC418BA1-ACE7-4ECE-BC6B-6DA34ECB2B8A}"/>
    <hyperlink ref="E30" location="'GroupResults'!N11:O11" display="'GroupResults'!N11:O11" xr:uid="{EAA2304E-964F-4504-A9C2-F28488AD691D}"/>
    <hyperlink ref="E31" location="'GroupResults'!U11:AB11" display="'GroupResults'!U11:AB11" xr:uid="{9C68E8E5-0267-430C-B706-7FB06E7ABFB6}"/>
    <hyperlink ref="E32" location="'GroupResults'!AH11" display="'GroupResults'!AH11" xr:uid="{FB2BEEB7-B6AB-44A8-9402-1DFDD4080C43}"/>
    <hyperlink ref="E33" location="'GroupResults'!A14:B14" display="'GroupResults'!A14:B14" xr:uid="{5E9694A6-BEBF-4BFB-BA6A-2F28852AE1E7}"/>
    <hyperlink ref="E34" location="'GroupResults'!D14:D63" display="'GroupResults'!D14:D63" xr:uid="{14CC17AA-EC98-4BA0-AFF9-9D7B7D418174}"/>
    <hyperlink ref="E35" location="'GroupResults'!K14:K63" display="'GroupResults'!K14:K63" xr:uid="{AB94E68C-59EE-493C-B064-5BFD947192F6}"/>
    <hyperlink ref="E36" location="'GroupResults'!N14:O14" display="'GroupResults'!N14:O14" xr:uid="{454A3114-2582-47E2-ABAD-58A8BE28687E}"/>
    <hyperlink ref="E37" location="'GroupResults'!U14:AF14" display="'GroupResults'!U14:AF14" xr:uid="{7138E11F-C3BC-41B4-8AD9-F33D33151BD8}"/>
    <hyperlink ref="E38" location="'GroupResults'!AH14:AI14" display="'GroupResults'!AH14:AI14" xr:uid="{55C9C7DD-FA61-44EA-8E01-BAC76EF4EB4E}"/>
    <hyperlink ref="E39" location="'GroupResults'!B15:B63" display="'GroupResults'!B15:B63" xr:uid="{5039E6BF-C454-4DFF-97C5-FBEC79A4AB1A}"/>
    <hyperlink ref="E40" location="'GroupResults'!N15:O15" display="'GroupResults'!N15:O15" xr:uid="{774AC754-81EF-434B-B242-333144D725CA}"/>
    <hyperlink ref="E41" location="'GroupResults'!U15:AB15" display="'GroupResults'!U15:AB15" xr:uid="{30C92555-E1EE-482A-9E7F-B0B6675A1EE4}"/>
    <hyperlink ref="E42" location="'GroupResults'!AH15:AH63" display="'GroupResults'!AH15:AH63" xr:uid="{836EC413-5CC3-4093-826A-1FF4193EAD5C}"/>
    <hyperlink ref="E43" location="'GroupResults'!N16:O16" display="'GroupResults'!N16:O16" xr:uid="{3036526C-48DE-4581-8F27-7586D438C917}"/>
    <hyperlink ref="E44" location="'GroupResults'!U16:AB16" display="'GroupResults'!U16:AB16" xr:uid="{F3DA620C-F974-4601-BA9C-BBF0F04065F3}"/>
    <hyperlink ref="E45" location="'GroupResults'!N17:O17" display="'GroupResults'!N17:O17" xr:uid="{3A5863AC-6CDB-4234-946E-A00A4E2F1A4A}"/>
    <hyperlink ref="E46" location="'GroupResults'!U17:AB17" display="'GroupResults'!U17:AB17" xr:uid="{4203C5D1-BD88-4EF9-879E-40995D928596}"/>
    <hyperlink ref="E47" location="'GroupResults'!N18:O18" display="'GroupResults'!N18:O18" xr:uid="{42DB3AD8-B136-425E-92D8-A629BA6CE157}"/>
    <hyperlink ref="E48" location="'GroupResults'!U18:AB18" display="'GroupResults'!U18:AB18" xr:uid="{095CE291-AA8A-4ADD-82EC-DCCCE995614F}"/>
    <hyperlink ref="E49" location="'GroupResults'!N19:O19" display="'GroupResults'!N19:O19" xr:uid="{E97ABD24-A975-4FEE-8405-565065E852F1}"/>
    <hyperlink ref="E50" location="'GroupResults'!U19:AB19" display="'GroupResults'!U19:AB19" xr:uid="{BE809825-4A70-44AC-A74D-FE15B7C89BC0}"/>
    <hyperlink ref="E51" location="'GroupResults'!N20:O20" display="'GroupResults'!N20:O20" xr:uid="{F9C62FA2-7A5B-4F88-B77D-F8007F62CD45}"/>
    <hyperlink ref="E52" location="'GroupResults'!U20:AB20" display="'GroupResults'!U20:AB20" xr:uid="{768B4758-E7CF-4F84-86FF-5EE0F4DB3BB0}"/>
    <hyperlink ref="E53" location="'GroupResults'!N21:O21" display="'GroupResults'!N21:O21" xr:uid="{10A7AFFE-B74E-4866-A30D-A9199CE5E3C7}"/>
    <hyperlink ref="E54" location="'GroupResults'!U21:AB21" display="'GroupResults'!U21:AB21" xr:uid="{5E9F415F-C691-44A5-915A-246F7971F91A}"/>
    <hyperlink ref="E55" location="'GroupResults'!N22:O22" display="'GroupResults'!N22:O22" xr:uid="{C6131CF4-982C-422A-BC76-69F1C5D157B6}"/>
    <hyperlink ref="E56" location="'GroupResults'!U22:AB22" display="'GroupResults'!U22:AB22" xr:uid="{E9B9FE39-9023-4151-85CF-9D60F4DA646D}"/>
    <hyperlink ref="E57" location="'GroupResults'!N23:O23" display="'GroupResults'!N23:O23" xr:uid="{292D4EA0-000B-493D-A96F-7CADE496B853}"/>
    <hyperlink ref="E58" location="'GroupResults'!U23:AB23" display="'GroupResults'!U23:AB23" xr:uid="{3CFAF4B9-FC71-43A2-95F9-37C270DF5C28}"/>
    <hyperlink ref="E59" location="'GroupResults'!N24:O24" display="'GroupResults'!N24:O24" xr:uid="{23E75F79-A63C-4C9D-B4F3-55B2B2583988}"/>
    <hyperlink ref="E60" location="'GroupResults'!U24:AB24" display="'GroupResults'!U24:AB24" xr:uid="{3A45330B-D384-4A30-A460-4092F416371F}"/>
    <hyperlink ref="E61" location="'GroupResults'!N25:O25" display="'GroupResults'!N25:O25" xr:uid="{2BD52DBA-2C0D-47BA-8C8E-C7DD372FCF8E}"/>
    <hyperlink ref="E62" location="'GroupResults'!U25:AB25" display="'GroupResults'!U25:AB25" xr:uid="{8C1A8E46-EF0E-4298-9403-4B1D22FF3900}"/>
    <hyperlink ref="E63" location="'GroupResults'!N26:O26" display="'GroupResults'!N26:O26" xr:uid="{BA3CC1B8-4296-43F8-8707-3AAA1D7E2B6D}"/>
    <hyperlink ref="E64" location="'GroupResults'!U26:AB26" display="'GroupResults'!U26:AB26" xr:uid="{CEED4230-13EF-4D60-9FD4-D70C9ECF4927}"/>
    <hyperlink ref="E65" location="'GroupResults'!N27:O27" display="'GroupResults'!N27:O27" xr:uid="{332CE2E3-8F30-4326-AC17-00A98C6E9ACF}"/>
    <hyperlink ref="E66" location="'GroupResults'!U27:AB27" display="'GroupResults'!U27:AB27" xr:uid="{FBEEB162-780E-479C-B4D0-EFE5024265F9}"/>
    <hyperlink ref="E67" location="'GroupResults'!N28:O28" display="'GroupResults'!N28:O28" xr:uid="{F400C3C5-1B33-4A14-9826-8C004085AA29}"/>
    <hyperlink ref="E68" location="'GroupResults'!U28:AB28" display="'GroupResults'!U28:AB28" xr:uid="{C1EC73E4-2F7C-4DFD-A375-3B184DD2114A}"/>
    <hyperlink ref="E69" location="'GroupResults'!N29:O29" display="'GroupResults'!N29:O29" xr:uid="{6F3CB1FA-6FCE-4012-A610-0E048AAE180E}"/>
    <hyperlink ref="E70" location="'GroupResults'!U29:AB29" display="'GroupResults'!U29:AB29" xr:uid="{300B1CF5-2874-4F59-B4AB-C627698E9BE5}"/>
    <hyperlink ref="E71" location="'GroupResults'!N30:O30" display="'GroupResults'!N30:O30" xr:uid="{1117A410-74D5-4592-991B-1068362AF0E2}"/>
    <hyperlink ref="E72" location="'GroupResults'!U30:AB30" display="'GroupResults'!U30:AB30" xr:uid="{264727BF-8478-431B-808E-8651D74675BA}"/>
    <hyperlink ref="E73" location="'GroupResults'!N31:O31" display="'GroupResults'!N31:O31" xr:uid="{CEB33D70-945C-4799-B78C-D78CE52FF76D}"/>
    <hyperlink ref="E74" location="'GroupResults'!U31:AB31" display="'GroupResults'!U31:AB31" xr:uid="{88D5996C-2DC7-4026-A6E3-4D3D69E897A2}"/>
    <hyperlink ref="E75" location="'GroupResults'!N32:O32" display="'GroupResults'!N32:O32" xr:uid="{CFC6ABDB-D4EE-43E0-917E-B8623E7F6A11}"/>
    <hyperlink ref="E76" location="'GroupResults'!U32:AB32" display="'GroupResults'!U32:AB32" xr:uid="{37AE09A5-FE3B-4759-B8B3-D757E4C8F733}"/>
    <hyperlink ref="E77" location="'GroupResults'!N33:O33" display="'GroupResults'!N33:O33" xr:uid="{A0F9FB94-D584-4F3E-944A-5B083E1DA100}"/>
    <hyperlink ref="E78" location="'GroupResults'!U33:AB33" display="'GroupResults'!U33:AB33" xr:uid="{BA74F113-8AC5-4044-B6FC-9D6625E69A0D}"/>
    <hyperlink ref="E79" location="'GroupResults'!N34:O34" display="'GroupResults'!N34:O34" xr:uid="{01110140-E05D-4ACC-95CF-BAB68EB0840F}"/>
    <hyperlink ref="E80" location="'GroupResults'!U34:AB34" display="'GroupResults'!U34:AB34" xr:uid="{B33FC920-679F-401F-9B72-20255F659570}"/>
    <hyperlink ref="E81" location="'GroupResults'!N35:O35" display="'GroupResults'!N35:O35" xr:uid="{334CE6E5-1482-43A1-A175-2DDF4F34FF78}"/>
    <hyperlink ref="E82" location="'GroupResults'!U35:AB35" display="'GroupResults'!U35:AB35" xr:uid="{C80C974C-3F25-43F8-801D-6898B3EAF5AA}"/>
    <hyperlink ref="E83" location="'GroupResults'!N36:O36" display="'GroupResults'!N36:O36" xr:uid="{DA278258-84E8-497C-9C0B-3E1B14D47E56}"/>
    <hyperlink ref="E84" location="'GroupResults'!U36:AB36" display="'GroupResults'!U36:AB36" xr:uid="{8A93823F-139C-4B38-9556-BC68CA8ED4DE}"/>
    <hyperlink ref="E85" location="'GroupResults'!N37:O37" display="'GroupResults'!N37:O37" xr:uid="{0FA0683F-D343-45EB-956A-7639E1A4B874}"/>
    <hyperlink ref="E86" location="'GroupResults'!U37:AB37" display="'GroupResults'!U37:AB37" xr:uid="{AC1522CB-B983-4E39-8EEE-B093D0D31750}"/>
    <hyperlink ref="E87" location="'GroupResults'!N38:O38" display="'GroupResults'!N38:O38" xr:uid="{535E8411-47E8-4421-98D8-92FA50BA8936}"/>
    <hyperlink ref="E88" location="'GroupResults'!U38:AB38" display="'GroupResults'!U38:AB38" xr:uid="{ED84DE67-C7C0-4E07-B694-147D3625C17B}"/>
    <hyperlink ref="E89" location="'GroupResults'!N39:O39" display="'GroupResults'!N39:O39" xr:uid="{ADD09136-6141-420E-B925-FA6CBF22EB97}"/>
    <hyperlink ref="E90" location="'GroupResults'!U39:AB39" display="'GroupResults'!U39:AB39" xr:uid="{916BA00D-E860-4D77-96BD-071379251B1E}"/>
    <hyperlink ref="E91" location="'GroupResults'!N40:O40" display="'GroupResults'!N40:O40" xr:uid="{D7EC50A2-08B1-44B4-A166-2A012B85F6CE}"/>
    <hyperlink ref="E92" location="'GroupResults'!U40:AB40" display="'GroupResults'!U40:AB40" xr:uid="{ECAEAAB0-FBCE-44B0-9004-6F408174AE84}"/>
    <hyperlink ref="E93" location="'GroupResults'!N41:O41" display="'GroupResults'!N41:O41" xr:uid="{E7F73BEE-F261-42F0-846E-539658E08CC2}"/>
    <hyperlink ref="E94" location="'GroupResults'!U41:AB41" display="'GroupResults'!U41:AB41" xr:uid="{42D4983C-9313-4592-AF99-8250A670C6E8}"/>
    <hyperlink ref="E95" location="'GroupResults'!N42:O42" display="'GroupResults'!N42:O42" xr:uid="{747EA1CE-EA4E-4578-91EE-6C1B34A13B44}"/>
    <hyperlink ref="E96" location="'GroupResults'!U42:AB42" display="'GroupResults'!U42:AB42" xr:uid="{6033C806-539C-45ED-8C10-A705B02F0E0C}"/>
    <hyperlink ref="E97" location="'GroupResults'!N43:O43" display="'GroupResults'!N43:O43" xr:uid="{9633E946-040B-4C52-BFF2-35494DD9AA41}"/>
    <hyperlink ref="E98" location="'GroupResults'!U43:AB43" display="'GroupResults'!U43:AB43" xr:uid="{4F0F5DC5-6687-4170-8945-913A95164C94}"/>
    <hyperlink ref="E99" location="'GroupResults'!N44:O44" display="'GroupResults'!N44:O44" xr:uid="{23C98351-C904-4F64-85DD-855EFF757553}"/>
    <hyperlink ref="E100" location="'GroupResults'!U44:AB44" display="'GroupResults'!U44:AB44" xr:uid="{264D7BCD-D5E1-4A5B-9974-73EF48606D7F}"/>
    <hyperlink ref="E101" location="'GroupResults'!N45:O45" display="'GroupResults'!N45:O45" xr:uid="{C72B2EB6-4835-4DEF-9F94-EBDE43EB1FAC}"/>
    <hyperlink ref="E102" location="'GroupResults'!U45:AB45" display="'GroupResults'!U45:AB45" xr:uid="{135C3512-857E-4DEA-8DA0-5B7BE2CEBF2A}"/>
    <hyperlink ref="E103" location="'GroupResults'!N46:O46" display="'GroupResults'!N46:O46" xr:uid="{06D52349-032C-4A10-B590-73EE65F51D71}"/>
    <hyperlink ref="E104" location="'GroupResults'!U46:AB46" display="'GroupResults'!U46:AB46" xr:uid="{AFF363DF-93A5-4C10-9CAA-9FD0BBFC94F3}"/>
    <hyperlink ref="E105" location="'GroupResults'!N47:O47" display="'GroupResults'!N47:O47" xr:uid="{2087A12E-3813-4816-8814-0FF495708959}"/>
    <hyperlink ref="E106" location="'GroupResults'!U47:AB47" display="'GroupResults'!U47:AB47" xr:uid="{78D09EBF-0E30-4AE6-90B0-D1DB94DAADB7}"/>
    <hyperlink ref="E107" location="'GroupResults'!N48:O48" display="'GroupResults'!N48:O48" xr:uid="{2CB661F6-9694-41B2-B7D8-12419D6F0EBC}"/>
    <hyperlink ref="E108" location="'GroupResults'!U48:AB48" display="'GroupResults'!U48:AB48" xr:uid="{EE5449C4-6619-4CE1-982E-C903377D98F1}"/>
    <hyperlink ref="E109" location="'GroupResults'!N49:O49" display="'GroupResults'!N49:O49" xr:uid="{DEE3D6A2-1B07-4DE0-8F91-99EBEF9E5CC4}"/>
    <hyperlink ref="E110" location="'GroupResults'!U49:AB49" display="'GroupResults'!U49:AB49" xr:uid="{5A9056C5-6B7C-4501-B25C-DA3F80F6159A}"/>
    <hyperlink ref="E111" location="'GroupResults'!N50:O50" display="'GroupResults'!N50:O50" xr:uid="{A7A9C490-36DD-4858-BD28-8F73B9ACA8EA}"/>
    <hyperlink ref="E112" location="'GroupResults'!U50:AB50" display="'GroupResults'!U50:AB50" xr:uid="{FB32BF2D-0CA3-4342-B850-4B7FF99DD337}"/>
    <hyperlink ref="E113" location="'GroupResults'!N51:O51" display="'GroupResults'!N51:O51" xr:uid="{B3043A18-7978-481A-B056-C672E2B004F0}"/>
    <hyperlink ref="E114" location="'GroupResults'!U51:AB51" display="'GroupResults'!U51:AB51" xr:uid="{35F6C760-6BEC-4047-A047-BA0117DF4AC1}"/>
    <hyperlink ref="E115" location="'GroupResults'!N52:O52" display="'GroupResults'!N52:O52" xr:uid="{5A1D7BB4-470F-4742-B055-85D047DD68F0}"/>
    <hyperlink ref="E116" location="'GroupResults'!U52:AB52" display="'GroupResults'!U52:AB52" xr:uid="{A6D47176-44CE-4EC9-A93D-3F9707F710BE}"/>
    <hyperlink ref="E117" location="'GroupResults'!N53:O53" display="'GroupResults'!N53:O53" xr:uid="{3C4576A0-58D4-46B8-9399-F4FB2C49D890}"/>
    <hyperlink ref="E118" location="'GroupResults'!U53:AB53" display="'GroupResults'!U53:AB53" xr:uid="{8F047B88-5E05-4B24-BFB5-6F85FB4A5D0E}"/>
    <hyperlink ref="E119" location="'GroupResults'!N54:O54" display="'GroupResults'!N54:O54" xr:uid="{65A33664-E11D-4EC8-8EFA-C4CC0BDBCF69}"/>
    <hyperlink ref="E120" location="'GroupResults'!U54:AB54" display="'GroupResults'!U54:AB54" xr:uid="{BFFDCE81-C239-4C55-9519-995A84F2D611}"/>
    <hyperlink ref="E121" location="'GroupResults'!N55:O55" display="'GroupResults'!N55:O55" xr:uid="{26A532A7-7BB9-4A90-BE07-9939CAA21164}"/>
    <hyperlink ref="E122" location="'GroupResults'!U55:AB55" display="'GroupResults'!U55:AB55" xr:uid="{762C6373-1C38-4A7B-A44A-B5AFB5E36277}"/>
    <hyperlink ref="E123" location="'GroupResults'!N56:O56" display="'GroupResults'!N56:O56" xr:uid="{3C401186-774E-4C3E-897C-2FAEBA56BBC1}"/>
    <hyperlink ref="E124" location="'GroupResults'!U56:AB56" display="'GroupResults'!U56:AB56" xr:uid="{0B27FDD7-9660-4D5C-A477-5F1B45B13A37}"/>
    <hyperlink ref="E125" location="'GroupResults'!N57:O57" display="'GroupResults'!N57:O57" xr:uid="{E0C184CF-25DF-40F8-B8FF-D7F9506AD4A4}"/>
    <hyperlink ref="E126" location="'GroupResults'!U57:AB57" display="'GroupResults'!U57:AB57" xr:uid="{5BED3713-35E9-4310-BD51-7FA53524AD79}"/>
    <hyperlink ref="E127" location="'GroupResults'!N58:O58" display="'GroupResults'!N58:O58" xr:uid="{7CB2109E-86DB-4751-9BA9-9C22839E5C2B}"/>
    <hyperlink ref="E128" location="'GroupResults'!U58:AB58" display="'GroupResults'!U58:AB58" xr:uid="{91548C26-BA38-43AF-BB07-E7B2888F98C7}"/>
    <hyperlink ref="E129" location="'GroupResults'!N59:O59" display="'GroupResults'!N59:O59" xr:uid="{5D098761-4BD4-4E0B-9F9E-6C38E62A3C9F}"/>
    <hyperlink ref="E130" location="'GroupResults'!U59:AB59" display="'GroupResults'!U59:AB59" xr:uid="{F62EB06F-D6F9-4ACA-9504-3A624CBFE32E}"/>
    <hyperlink ref="E131" location="'GroupResults'!N60:O60" display="'GroupResults'!N60:O60" xr:uid="{E145906A-CAE6-4B70-BF6D-A74817CDD206}"/>
    <hyperlink ref="E132" location="'GroupResults'!U60:AB60" display="'GroupResults'!U60:AB60" xr:uid="{5052546E-1D3E-48BB-B539-2CA5A32346C3}"/>
    <hyperlink ref="E133" location="'GroupResults'!N61:O61" display="'GroupResults'!N61:O61" xr:uid="{FE4561B5-36DA-48B2-A628-D9164A758163}"/>
    <hyperlink ref="E134" location="'GroupResults'!U61:AB61" display="'GroupResults'!U61:AB61" xr:uid="{2C59E661-5768-48AE-ABA6-936B4F4EF099}"/>
    <hyperlink ref="E135" location="'GroupResults'!N62:O62" display="'GroupResults'!N62:O62" xr:uid="{4DFDB600-DAE5-4960-81CC-A488E85BB3F9}"/>
    <hyperlink ref="E136" location="'GroupResults'!U62:AB62" display="'GroupResults'!U62:AB62" xr:uid="{AE10EA3C-C0B5-4AA1-84D2-C876F1C57D2D}"/>
    <hyperlink ref="E137" location="'GroupResults'!N63:O63" display="'GroupResults'!N63:O63" xr:uid="{C5EB9902-A5A7-4F4B-BFBD-242F8F9FF97C}"/>
    <hyperlink ref="E138" location="'GroupResults'!U63:AB63" display="'GroupResults'!U63:AB63" xr:uid="{33D78BB5-9FD1-42BD-8B7F-22FBEA669D54}"/>
    <hyperlink ref="E139" location="'Stats'!C2" display="'Stats'!C2" xr:uid="{F3A78DC2-87C3-4883-BAF2-38F11792ADCC}"/>
    <hyperlink ref="E140" location="'Stats'!O2:O3" display="'Stats'!O2:O3" xr:uid="{130B937F-D636-4084-A74E-7E0A19F861D8}"/>
    <hyperlink ref="E141" location="'Stats'!F3:G3" display="'Stats'!F3:G3" xr:uid="{EE2148A8-B456-45F9-94D9-7FCFF6E75BD5}"/>
    <hyperlink ref="E142" location="'Stats'!I3:K3" display="'Stats'!I3:K3" xr:uid="{FA12B8D2-445F-4129-9013-53C662B47629}"/>
    <hyperlink ref="E143" location="'Stats'!R3" display="'Stats'!R3" xr:uid="{1051493D-74A7-421C-B760-890E35E236C5}"/>
    <hyperlink ref="E144" location="'Stats'!F4:F6" display="'Stats'!F4:F6" xr:uid="{168A2023-2299-403A-BB34-3388F8FF078C}"/>
    <hyperlink ref="E145" location="'Stats'!C8" display="'Stats'!C8" xr:uid="{2BF9CEBD-617F-4C91-9CFA-C133FF6D682D}"/>
    <hyperlink ref="E146" location="'Stats'!D10" display="'Stats'!D10" xr:uid="{19FDD98A-FBDD-4357-BC8A-98354C37D5E7}"/>
    <hyperlink ref="E147" location="'Stats'!F10:G10" display="'Stats'!F10:G10" xr:uid="{8872AA55-B88F-4DEE-AB7E-CAD7F2FD107D}"/>
    <hyperlink ref="E148" location="'Stats'!P16" display="'Stats'!P16" xr:uid="{76C66E86-B88B-4938-8013-BC84EC3513F5}"/>
    <hyperlink ref="E149" location="'Stats'!C30" display="'Stats'!C30" xr:uid="{25ED76AB-C758-46D9-8CD3-CCACB8DAED4F}"/>
    <hyperlink ref="E150" location="'Stats'!D32:G32" display="'Stats'!D32:G32" xr:uid="{1882B7A6-EA52-4A6A-AC2C-5F98A2C25547}"/>
    <hyperlink ref="E151" location="'Stats'!I32" display="'Stats'!I32" xr:uid="{BD6B3959-4F97-4805-BADE-950C9B2E823B}"/>
    <hyperlink ref="E152" location="'Stats'!L32:Q32" display="'Stats'!L32:Q32" xr:uid="{17D8E676-7828-424D-B61E-C584CC1FA884}"/>
    <hyperlink ref="E153" location="'Stats'!Q55:Q56" display="'Stats'!Q55:Q56" xr:uid="{AC06D4DB-D493-4DF7-8442-9202D073DF37}"/>
    <hyperlink ref="E154" location="'Stats'!N58:O58" display="'Stats'!N58:O58" xr:uid="{0145BB57-E71F-4D98-B2DD-CB65C0F61148}"/>
    <hyperlink ref="E155" location="'Hot Tip Teams Used'!A2:B2" display="'Hot Tip Teams Used'!A2:B2" xr:uid="{896E8AE3-9DAE-49AA-90C3-9A8355AE334E}"/>
    <hyperlink ref="E156" location="'Hot Tip Teams Used'!F2:G2" display="'Hot Tip Teams Used'!F2:G2" xr:uid="{893C5018-3FCB-4544-90F7-12AAEB842DA4}"/>
    <hyperlink ref="E157" location="'Hot Tip Teams Used'!N2:N3" display="'Hot Tip Teams Used'!N2:N3" xr:uid="{96A01C5C-60EC-4904-8FB1-C2CDEC7923D2}"/>
    <hyperlink ref="E158" location="'Hot Tip Teams Used'!BY44" display="'Hot Tip Teams Used'!BY44" xr:uid="{AFC2CAD0-92AE-4C76-B850-6314D193DCE3}"/>
    <hyperlink ref="E159" location="'TeamLadderPositions2'!H1" display="'TeamLadderPositions2'!H1" xr:uid="{E47D1066-B70A-49BA-9E7E-72F18396DD48}"/>
    <hyperlink ref="E160" location="'TeamLadderPositions2'!M1" display="'TeamLadderPositions2'!M1" xr:uid="{DB5C927E-0775-4CD7-BD20-AEF92CF9D4F8}"/>
    <hyperlink ref="E161" location="'TeamLadderPositions2'!F2:F73" display="'TeamLadderPositions2'!F2:F73" xr:uid="{9134DFA0-6BED-4871-BD37-7F59ADF71768}"/>
    <hyperlink ref="E162" location="'TeamLadderPositions2'!I2" display="'TeamLadderPositions2'!I2" xr:uid="{0DE8039F-0876-444C-A96F-441986D244D2}"/>
    <hyperlink ref="E163" location="'TeamLadderPositions2'!L2:M2" display="'TeamLadderPositions2'!L2:M2" xr:uid="{5D9C6CEB-BCFA-42E8-BB56-E8C4A31536CA}"/>
    <hyperlink ref="E166" location="'TipperLadderPos'!A2:C2" display="'TipperLadderPos'!A2:C2" xr:uid="{70E4CEB6-F222-455A-B0D9-4B43F76DF4FA}"/>
    <hyperlink ref="E167" location="'TipperLadderPos'!E2" display="'TipperLadderPos'!E2" xr:uid="{3BACE4C0-3F76-453C-A662-8DD266252264}"/>
    <hyperlink ref="E168" location="'TipperLadderPos'!H2:H230" display="'TipperLadderPos'!H2:H230" xr:uid="{B0B326C8-28A1-4AFD-B623-5DB6964E6B12}"/>
    <hyperlink ref="E169" location="'TipperLadderPos'!K2:M2" display="'TipperLadderPos'!K2:M2" xr:uid="{17D050B5-CCEF-4839-995C-9F039C12C2A5}"/>
    <hyperlink ref="E170" location="'TeamLadderPositions'!B2:C2" display="'TeamLadderPositions'!B2:C2" xr:uid="{11670271-F328-46E9-8E9C-ADE8C090676F}"/>
    <hyperlink ref="E171" location="'TeamLadderPositions'!E2" display="'TeamLadderPositions'!E2" xr:uid="{EEAB9D25-8163-40BE-A9C3-6FBD16B30940}"/>
    <hyperlink ref="E177" location="'Results'!K12" display="'Results'!K12" xr:uid="{CF4FC85C-6923-4E79-81B7-A13DC9CF571B}"/>
    <hyperlink ref="E178" location="'GroupResults'!L14:L63" display="'GroupResults'!L14:L63" xr:uid="{5701811D-8BC9-41B9-ACA9-BF41DC1458E8}"/>
    <hyperlink ref="E179" location="'Stats'!R3" display="'Stats'!R3" xr:uid="{013958A9-24FF-46DF-965C-E9E92A5710A1}"/>
    <hyperlink ref="E180" location="'Stats'!P32:Q32" display="'Stats'!P32:Q32" xr:uid="{587B6A3B-A60E-4270-B6AE-EFA21C3593A8}"/>
    <hyperlink ref="E181" location="'Hot Tip Teams Used'!N3" display="'Hot Tip Teams Used'!N3" xr:uid="{4F1EEAA5-CB70-44B5-8E42-257358C2F947}"/>
    <hyperlink ref="E184" location="'Results'!AE183:AM242" display="'Results'!AE183:AM242" xr:uid="{632DE096-C64E-4943-BC1D-02607B56E894}"/>
    <hyperlink ref="E185" location="'Results'!AC183:AD242" display="'Results'!AC183:AD242" xr:uid="{D0AED95A-A089-42BB-BED6-8AFE12AACC90}"/>
    <hyperlink ref="E186" location="'Results'!AB12:AM171" display="'Results'!AB12:AM171" xr:uid="{F78F7064-54C0-4843-8290-BCB2BE255F05}"/>
    <hyperlink ref="E187" location="'Results'!AB178:AM181" display="'Results'!AB178:AM181" xr:uid="{F8C9ED1C-386F-41D1-BFBE-A2B6535AA3D7}"/>
    <hyperlink ref="E188" location="'Results'!AB172:AM177" display="'Results'!AB172:AM177" xr:uid="{4EFF234C-1EC6-48BF-B914-13F5B7411531}"/>
    <hyperlink ref="E189" location="'Results'!J183:K227" display="'Results'!J183:K227" xr:uid="{9CD77199-253E-43C1-9C39-6D2BB23BD389}"/>
    <hyperlink ref="E190" location="'Results'!J12:K177" display="'Results'!J12:K177" xr:uid="{BE8419B8-E6D7-4E2A-B4BD-0ECEE63ED49E}"/>
    <hyperlink ref="E191" location="'Results'!O183:AB227" display="'Results'!O183:AB227" xr:uid="{17641296-3309-48FF-A5EE-95058AF5D22B}"/>
    <hyperlink ref="E192" location="'Results'!O12:AA181" display="'Results'!O12:AA181" xr:uid="{9F2BD7E9-AB07-4D0E-B8EC-2ED7BC535BF9}"/>
    <hyperlink ref="E193" location="'Results'!O182:AM182" display="'Results'!O182:AM182" xr:uid="{A66D7359-B963-41FC-8302-5F17F4DDEAE6}"/>
    <hyperlink ref="E194" location="'Results'!M183:M227" display="'Results'!M183:M227" xr:uid="{BBE6BBB8-A1C2-476E-93F4-5150C3D56105}"/>
    <hyperlink ref="E195" location="'Results'!J178:K182" display="'Results'!J178:K182" xr:uid="{02C86F57-4B42-4CDB-B9E1-D5E329A81877}"/>
    <hyperlink ref="E196" location="'Results'!M178:M182" display="'Results'!M178:M182" xr:uid="{E40FDEE6-F7AA-4800-8C0B-9CCAFC767D42}"/>
    <hyperlink ref="E197" location="'Results'!L12:L227" display="'Results'!L12:L227" xr:uid="{0172A34F-CB0E-45A7-A0D3-BAC07CA2D833}"/>
    <hyperlink ref="E198" location="'Results'!M12:M177" display="'Results'!M12:M177" xr:uid="{DC6613A3-B055-4E74-A141-03F890A17160}"/>
    <hyperlink ref="E199" location="'Results'!J228:M242" display="'Results'!J228:M242" xr:uid="{CCBD0D38-39F2-4D43-8200-CE1BBDD7AC30}"/>
    <hyperlink ref="E200" location="'Results'!O228:AB242" display="'Results'!O228:AB242" xr:uid="{D3E8ECC6-A78A-4BC0-AA7F-2B3DDFF56C5B}"/>
    <hyperlink ref="E201" location="'Results'!N12:N242" display="'Results'!N12:N242" xr:uid="{A4066EE8-A2AE-4101-8D34-2D57EA9CAD7C}"/>
    <hyperlink ref="E202" location="'PowerTipping'!R180:AE180" display="'PowerTipping'!R180:AE180" xr:uid="{7E8DAF28-39D7-48DE-90D3-2406F6811C4D}"/>
    <hyperlink ref="E203" location="'PowerTipping'!W10:AE179" display="'PowerTipping'!W10:AE179" xr:uid="{DF8579E3-4641-4D36-ABC0-187C6C331E70}"/>
    <hyperlink ref="E204" location="'PowerTipping'!T10:T179" display="'PowerTipping'!T10:T179" xr:uid="{ED7E2A5C-D225-43A7-9643-78315CEE0D2D}"/>
    <hyperlink ref="E205" location="'PowerTipping'!U181:V240" display="'PowerTipping'!U181:V240" xr:uid="{86613487-E7A8-47A0-939E-6B84BD0EB07D}"/>
    <hyperlink ref="E206" location="'PowerTipping'!W181:AE240" display="'PowerTipping'!W181:AE240" xr:uid="{C99D67A8-CDC9-478D-B0E6-DBEBC39583C8}"/>
    <hyperlink ref="E207" location="'PowerTipping'!T181:T240" display="'PowerTipping'!T181:T240" xr:uid="{CB128273-D32F-492F-AB65-191D4B0E75C2}"/>
    <hyperlink ref="E208" location="'PowerTipping'!I10:Q240" display="'PowerTipping'!I10:Q240" xr:uid="{5CA90368-08D9-4794-84A1-BC3A7C97805E}"/>
    <hyperlink ref="E209" location="'GroupResults'!AI14:AT62" display="'GroupResults'!AI14:AT62" xr:uid="{63B7D51D-563D-402D-BC02-AF3C7F4538EC}"/>
    <hyperlink ref="E210" location="'GroupResults'!R14:AH62" display="'GroupResults'!R14:AH62" xr:uid="{9615B054-3FCE-4977-947C-01B22A764E8B}"/>
    <hyperlink ref="E211" location="'GroupResults'!R63:AT63" display="'GroupResults'!R63:AT63" xr:uid="{E2E0D280-49A5-435C-838E-9F521BADD5B5}"/>
    <hyperlink ref="E214" location="'Instructions'!D27" display="'Instructions'!D27" xr:uid="{8D445B1D-9631-4FE3-949D-E81A55C68986}"/>
    <hyperlink ref="E215" location="'Results'!A12:AM243" display="'Results'!A12:AM243" xr:uid="{EF04972E-D00D-4D13-9D3F-1AE112984690}"/>
    <hyperlink ref="E216" location="'PowerTipping'!I10:AE240" display="'PowerTipping'!I10:AE240" xr:uid="{077CC758-8ED1-4E64-A05E-C4899436876D}"/>
    <hyperlink ref="E217" location="'GroupResults'!B14:AT63" display="'GroupResults'!B14:AT63" xr:uid="{1C949F01-1CAB-4A25-959F-60AC59287208}"/>
    <hyperlink ref="E218" location="'Stats'!O32:O49" display="'Stats'!O32:O49" xr:uid="{8A625587-011C-4967-89CF-4AAD5A34693F}"/>
    <hyperlink ref="E219" location="'Hot Tip Teams Used'!N3:AM52" display="'Hot Tip Teams Used'!N3:AM52" xr:uid="{C161F6B2-F960-4EC5-97BB-48EDFE3AFAF8}"/>
    <hyperlink ref="E224" location="'Results'!L54" display="'Results'!L54" xr:uid="{E1749AF5-C801-48ED-B78A-229CFDA6DD4F}"/>
    <hyperlink ref="E225" location="'GroupResults'!T56" display="'GroupResults'!T56" xr:uid="{30389A57-6817-4A0C-9900-7F8456B14E4C}"/>
    <hyperlink ref="E228" location="'GroupResults'!T8:T10" display="'GroupResults'!T8:T10" xr:uid="{9AC561E9-6270-4C28-9C3C-8EE6DD449030}"/>
    <hyperlink ref="E235" location="'zTippingResultsByTeamFollowed'!A1:C20" display="'zTippingResultsByTeamFollowed'!A1:C20" xr:uid="{2196A88D-E3B8-4F63-96CE-E9E567F54E1C}"/>
    <hyperlink ref="E238" location="'zTippingResultsByRegion'!A1:C5" display="'zTippingResultsByRegion'!A1:C5" xr:uid="{D0B48070-AC02-48A5-8DE3-BE2EA8FE3FAB}"/>
    <hyperlink ref="E241" location="'zTippingResultsByGender'!A1:C5" display="'zTippingResultsByGender'!A1:C5" xr:uid="{73E56DAB-AD9D-45D2-9500-896B27F119C0}"/>
    <hyperlink ref="E244" location="'zTippingResultsWinnerThisRound'!A1:H2" display="'zTippingResultsWinnerThisRound'!A1:H2" xr:uid="{4BF7B40B-5248-4E84-96DB-FA15AF9F4885}"/>
    <hyperlink ref="E249" location="'Results'!A2" display="'Results'!A2" xr:uid="{0EEBB6E7-0628-46CF-961F-60A52D4035EE}"/>
    <hyperlink ref="E252" location="'PowerTipping'!A2" display="'PowerTipping'!A2" xr:uid="{5ED3E31A-84BE-4236-BB41-8A7C9BA4881C}"/>
    <hyperlink ref="E255" location="'GroupResults'!B2" display="'GroupResults'!B2" xr:uid="{2685389E-0987-4722-B7B3-CD2817CB5A1E}"/>
    <hyperlink ref="E263" location="'Results'!L12:L242" display="'Results'!L12:L242" xr:uid="{63DBF3B9-1AAF-41A0-83D7-128A54B6E10F}"/>
    <hyperlink ref="E268" location="'PowerTipping'!K10:K240" display="'PowerTipping'!K10:K240" xr:uid="{2C3EF1D9-5299-4DDC-8A60-FD7765901291}"/>
    <hyperlink ref="E273" location="'TeamLadderPositions2'!M2" display="'TeamLadderPositions2'!M2" xr:uid="{09ADB9E3-2057-4DB5-917D-D00312A4595E}"/>
    <hyperlink ref="E290" location="'Instructions'!C3" display="'Instructions'!C3" xr:uid="{1845FFD6-5591-401A-BFA3-85F5E71311F3}"/>
    <hyperlink ref="E291" location="'Instructions'!C26" display="'Instructions'!C26" xr:uid="{D7A3FE61-4478-4579-BF68-0D6FE2FF70CF}"/>
    <hyperlink ref="E296" location="'Results'!AE1:AE2" display="'Results'!AE1:AE2" xr:uid="{CDD83F59-7098-437C-AFBD-96E0143D8395}"/>
    <hyperlink ref="E297" location="'Results'!L8" display="'Results'!L8" xr:uid="{39F5F984-26CD-4333-808A-3AC3B6B27EC7}"/>
    <hyperlink ref="E298" location="'Results'!AE11:AE12" display="'Results'!AE11:AE12" xr:uid="{B0C2DE1C-72E9-43C9-82AA-29AFB5FB6EF2}"/>
    <hyperlink ref="E299" location="'Results'!A12" display="'Results'!A12" xr:uid="{9BE5B1EA-0E92-43BA-8120-07F18A982102}"/>
    <hyperlink ref="E300" location="'Results'!C12:F12" display="'Results'!C12:F12" xr:uid="{E6B50B85-A8E1-42A5-ABCA-F9C50CB03A65}"/>
    <hyperlink ref="E301" location="'Results'!I12" display="'Results'!I12" xr:uid="{B973A14C-037D-4B61-80D7-F582583307EE}"/>
    <hyperlink ref="E302" location="'Results'!K12" display="'Results'!K12" xr:uid="{600219E3-5183-47B0-A4E9-F3BF5699284D}"/>
    <hyperlink ref="E303" location="'Results'!M12:Y12" display="'Results'!M12:Y12" xr:uid="{6D9FA7B6-C24E-4F92-9F86-7B45E3DEB286}"/>
    <hyperlink ref="E304" location="'Results'!AA12:AB12" display="'Results'!AA12:AB12" xr:uid="{A1861B6C-00A5-4B2E-BC5A-8892762CD434}"/>
    <hyperlink ref="E305" location="'PowerTipping'!W1:W2" display="'PowerTipping'!W1:W2" xr:uid="{5C944C1E-A615-43FA-9D3E-67EFAC3C14B6}"/>
    <hyperlink ref="E306" location="'PowerTipping'!W9:W10" display="'PowerTipping'!W9:W10" xr:uid="{5C2E7464-75F1-4D8E-ABF5-72BDB2E913CB}"/>
    <hyperlink ref="E307" location="'PowerTipping'!A10:E10" display="'PowerTipping'!A10:E10" xr:uid="{5D2C974B-0402-4B8B-A8C8-FA93CD34BC91}"/>
    <hyperlink ref="E308" location="'PowerTipping'!H10" display="'PowerTipping'!H10" xr:uid="{9A830C47-604D-4D1D-A1E9-FAA45E608BF0}"/>
    <hyperlink ref="E309" location="'PowerTipping'!L10:U10" display="'PowerTipping'!L10:U10" xr:uid="{9438D433-18C9-46BC-9B3D-E4FDB0A254E7}"/>
    <hyperlink ref="E310" location="'PowerTipping'!U11:U240" display="'PowerTipping'!U11:U240" xr:uid="{F98E30E4-38FE-4770-AF23-6688EF031193}"/>
    <hyperlink ref="E311" location="'GroupResults'!AL1:AL2" display="'GroupResults'!AL1:AL2" xr:uid="{5E9C0DA6-384B-4FEC-8581-B71E8C7BFE66}"/>
    <hyperlink ref="E312" location="'GroupResults'!AL13" display="'GroupResults'!AL13" xr:uid="{06A8EE04-9CB3-4768-8EBC-3A6D25EA1477}"/>
    <hyperlink ref="E313" location="'GroupResults'!A14:B14" display="'GroupResults'!A14:B14" xr:uid="{11BE3AC4-0AF6-480C-9411-4540AAFC6AC3}"/>
    <hyperlink ref="E314" location="'GroupResults'!D14:D63" display="'GroupResults'!D14:D63" xr:uid="{65C4714E-56A4-4EF0-B3BC-000822919683}"/>
    <hyperlink ref="E315" location="'GroupResults'!K14:K63" display="'GroupResults'!K14:K63" xr:uid="{87C187E2-A7F8-45C0-8190-B0E6223459BD}"/>
    <hyperlink ref="E316" location="'GroupResults'!M14:O14" display="'GroupResults'!M14:O14" xr:uid="{043EC51D-81CB-474B-BCB9-55F436311652}"/>
    <hyperlink ref="E317" location="'GroupResults'!U14:AF14" display="'GroupResults'!U14:AF14" xr:uid="{6DEA22EF-D942-4A96-B9D6-AF6F07633172}"/>
    <hyperlink ref="E318" location="'GroupResults'!AH14:AI14" display="'GroupResults'!AH14:AI14" xr:uid="{CAD076CD-9BB2-4B02-9ECC-A7174C4E9782}"/>
    <hyperlink ref="E319" location="'GroupResults'!B15:B63" display="'GroupResults'!B15:B63" xr:uid="{AF2BD36A-5895-4C53-8DBC-3816553FFBAF}"/>
    <hyperlink ref="E320" location="'GroupResults'!N15:O15" display="'GroupResults'!N15:O15" xr:uid="{610D7325-27CD-4158-9DDF-CCC9D5F2B8F2}"/>
    <hyperlink ref="E321" location="'GroupResults'!U15:AB15" display="'GroupResults'!U15:AB15" xr:uid="{58A6FE6D-A454-4BBC-BCF2-2336F75C38A2}"/>
    <hyperlink ref="E322" location="'GroupResults'!AH15:AH63" display="'GroupResults'!AH15:AH63" xr:uid="{DA6C7515-10E1-4BC5-9FD3-2D379140DD11}"/>
    <hyperlink ref="E323" location="'GroupResults'!N16:O16" display="'GroupResults'!N16:O16" xr:uid="{1EC4CB52-93DF-4DBD-8A3C-D1E8E60DB020}"/>
    <hyperlink ref="E324" location="'GroupResults'!U16:AB16" display="'GroupResults'!U16:AB16" xr:uid="{A161A90F-3861-4711-A2AD-BF3571213086}"/>
    <hyperlink ref="E325" location="'GroupResults'!N17:O17" display="'GroupResults'!N17:O17" xr:uid="{EF66B0F7-F634-4EFA-BFD3-99F6ABFBBD3D}"/>
    <hyperlink ref="E326" location="'GroupResults'!U17:AB17" display="'GroupResults'!U17:AB17" xr:uid="{5D20DE6D-0090-4919-AF87-16BC84C47596}"/>
    <hyperlink ref="E327" location="'GroupResults'!N18:O18" display="'GroupResults'!N18:O18" xr:uid="{07DCDE84-DA04-4A91-ADB5-2DC097BAF65B}"/>
    <hyperlink ref="E328" location="'GroupResults'!U18:AB18" display="'GroupResults'!U18:AB18" xr:uid="{FF3AEC87-50A6-49E2-B4EE-1F7155AEE46B}"/>
    <hyperlink ref="E329" location="'GroupResults'!N19:O19" display="'GroupResults'!N19:O19" xr:uid="{9FC58359-1285-4FE6-8FC3-C25ED20E169C}"/>
    <hyperlink ref="E330" location="'GroupResults'!U19:AB19" display="'GroupResults'!U19:AB19" xr:uid="{4B9269AE-546D-4FF6-82BF-AE9889811898}"/>
    <hyperlink ref="E331" location="'GroupResults'!N20:O20" display="'GroupResults'!N20:O20" xr:uid="{75FF7E33-A126-4661-BE3C-6D068DFFCBDC}"/>
    <hyperlink ref="E332" location="'GroupResults'!U20:AB20" display="'GroupResults'!U20:AB20" xr:uid="{F183FB59-52D0-489E-8CD7-2237980E6A15}"/>
    <hyperlink ref="E333" location="'GroupResults'!N21:O21" display="'GroupResults'!N21:O21" xr:uid="{1C13E48D-41DC-41F8-8E01-BBB17C8C57C1}"/>
    <hyperlink ref="E334" location="'GroupResults'!U21:AB21" display="'GroupResults'!U21:AB21" xr:uid="{1A074CFF-D9B1-4EE3-90A0-01896AC5CAB7}"/>
    <hyperlink ref="E335" location="'GroupResults'!N22:O22" display="'GroupResults'!N22:O22" xr:uid="{A12DEC18-9952-4ABC-9B7A-479B460DA1BE}"/>
    <hyperlink ref="E336" location="'GroupResults'!U22:AB22" display="'GroupResults'!U22:AB22" xr:uid="{6A0EFD19-D7D4-4B33-8AC8-55330EBD7BFA}"/>
    <hyperlink ref="E337" location="'GroupResults'!N23:O23" display="'GroupResults'!N23:O23" xr:uid="{35B5D585-456E-4F8C-AD95-80820CAA1249}"/>
    <hyperlink ref="E338" location="'GroupResults'!U23:AB23" display="'GroupResults'!U23:AB23" xr:uid="{15C5F7F5-D37E-43F7-A862-0986BED7A54A}"/>
    <hyperlink ref="E339" location="'GroupResults'!N24:O24" display="'GroupResults'!N24:O24" xr:uid="{A99ED16B-5942-4D4C-949D-7885A2E91DA5}"/>
    <hyperlink ref="E340" location="'GroupResults'!U24:AB24" display="'GroupResults'!U24:AB24" xr:uid="{772B8868-B901-493D-B809-FB8DD6609BF2}"/>
    <hyperlink ref="E341" location="'GroupResults'!N25:O25" display="'GroupResults'!N25:O25" xr:uid="{35A7E614-41A9-4348-A257-F2B71BBBEC7B}"/>
    <hyperlink ref="E342" location="'GroupResults'!U25:AB25" display="'GroupResults'!U25:AB25" xr:uid="{EB5BD4BD-39EE-4C80-86ED-9E4D424DF8A6}"/>
    <hyperlink ref="E343" location="'GroupResults'!N26:O26" display="'GroupResults'!N26:O26" xr:uid="{EC05B709-DEF3-4C6A-BE5F-19B58310F103}"/>
    <hyperlink ref="E344" location="'GroupResults'!U26:AB26" display="'GroupResults'!U26:AB26" xr:uid="{7E5C8C04-4A39-4293-9037-336AEC0054A1}"/>
    <hyperlink ref="E345" location="'GroupResults'!N27:O27" display="'GroupResults'!N27:O27" xr:uid="{80830F5B-5FC0-4B3B-9C22-DE7394271F86}"/>
    <hyperlink ref="E346" location="'GroupResults'!U27:AB27" display="'GroupResults'!U27:AB27" xr:uid="{DCB8DCA3-B364-48BC-8B6B-77E43EDC5B1D}"/>
    <hyperlink ref="E347" location="'GroupResults'!N28:O28" display="'GroupResults'!N28:O28" xr:uid="{19D30E3A-606F-483B-832B-93161A561682}"/>
    <hyperlink ref="E348" location="'GroupResults'!U28:AB28" display="'GroupResults'!U28:AB28" xr:uid="{792DFE05-BF81-4108-9E03-99B17DF4B56F}"/>
    <hyperlink ref="E349" location="'GroupResults'!N29:O29" display="'GroupResults'!N29:O29" xr:uid="{33C87A3E-F117-4019-9533-10B205FE6638}"/>
    <hyperlink ref="E350" location="'GroupResults'!U29:AB29" display="'GroupResults'!U29:AB29" xr:uid="{456C9FE0-8319-4CB4-8305-98CF3C1DB517}"/>
    <hyperlink ref="E351" location="'GroupResults'!N30:O30" display="'GroupResults'!N30:O30" xr:uid="{3DA75740-54E1-4D78-9ABA-C805FFA6BD9A}"/>
    <hyperlink ref="E352" location="'GroupResults'!U30:AB30" display="'GroupResults'!U30:AB30" xr:uid="{D7BBEE6F-758F-4CB1-972F-021E195D7B5F}"/>
    <hyperlink ref="E353" location="'GroupResults'!N31:O31" display="'GroupResults'!N31:O31" xr:uid="{BE55030C-638E-4E4D-9256-9B767BDD25DF}"/>
    <hyperlink ref="E354" location="'GroupResults'!U31:AB31" display="'GroupResults'!U31:AB31" xr:uid="{55C55972-E5F5-4288-BF1B-FC902868B1C2}"/>
    <hyperlink ref="E355" location="'GroupResults'!N32:O32" display="'GroupResults'!N32:O32" xr:uid="{3627DECD-12F9-44EA-BC26-347C788DB28D}"/>
    <hyperlink ref="E356" location="'GroupResults'!U32:AB32" display="'GroupResults'!U32:AB32" xr:uid="{34239F1E-DD8B-40A3-A020-CF8ECD501E60}"/>
    <hyperlink ref="E357" location="'GroupResults'!N33:O33" display="'GroupResults'!N33:O33" xr:uid="{68985C8E-6895-4594-B41E-E1AE1A81D784}"/>
    <hyperlink ref="E358" location="'GroupResults'!U33:AB33" display="'GroupResults'!U33:AB33" xr:uid="{91BAE0BB-4D2A-4958-A7A8-BF5D9A772C86}"/>
    <hyperlink ref="E359" location="'GroupResults'!N34:O34" display="'GroupResults'!N34:O34" xr:uid="{9F658FE5-FCB7-4AF2-A6FF-F6181DD5E1CE}"/>
    <hyperlink ref="E360" location="'GroupResults'!U34:AB34" display="'GroupResults'!U34:AB34" xr:uid="{B989ED48-60D6-49AE-A943-AD7B18713717}"/>
    <hyperlink ref="E361" location="'GroupResults'!N35:O35" display="'GroupResults'!N35:O35" xr:uid="{2A4A5F67-24BD-42D3-B645-B769BF9D1ADC}"/>
    <hyperlink ref="E362" location="'GroupResults'!U35:AB35" display="'GroupResults'!U35:AB35" xr:uid="{E42C4FAA-8A05-434F-964E-7AD372021BA2}"/>
    <hyperlink ref="E363" location="'GroupResults'!N36:O36" display="'GroupResults'!N36:O36" xr:uid="{954B24E1-6A51-4AEC-8552-E17920682E64}"/>
    <hyperlink ref="E364" location="'GroupResults'!U36:AB36" display="'GroupResults'!U36:AB36" xr:uid="{CC14F167-180B-45C2-B187-C66D10A0344C}"/>
    <hyperlink ref="E365" location="'GroupResults'!N37:O37" display="'GroupResults'!N37:O37" xr:uid="{E48ED586-E66C-49F9-BE31-80EC03685C05}"/>
    <hyperlink ref="E366" location="'GroupResults'!U37:AB37" display="'GroupResults'!U37:AB37" xr:uid="{EE80B1C8-D84A-453E-A381-2861A9D0ABDE}"/>
    <hyperlink ref="E367" location="'GroupResults'!N38:O38" display="'GroupResults'!N38:O38" xr:uid="{017536FF-E3BC-450F-B2DB-A76F09CB6C71}"/>
    <hyperlink ref="E368" location="'GroupResults'!U38:AB38" display="'GroupResults'!U38:AB38" xr:uid="{98BA4A1E-7752-4EC4-84FD-8EAA9D7FDB5D}"/>
    <hyperlink ref="E369" location="'GroupResults'!N39:O39" display="'GroupResults'!N39:O39" xr:uid="{FD721ADC-2690-4841-838E-F152F2C38352}"/>
    <hyperlink ref="E370" location="'GroupResults'!U39:AB39" display="'GroupResults'!U39:AB39" xr:uid="{465497FE-01F9-4460-AAC1-1051AF63E3F0}"/>
    <hyperlink ref="E371" location="'GroupResults'!N40:O40" display="'GroupResults'!N40:O40" xr:uid="{034813A0-565A-4F43-8A71-0A88174B398E}"/>
    <hyperlink ref="E372" location="'GroupResults'!U40:AB40" display="'GroupResults'!U40:AB40" xr:uid="{B4D7EF24-C663-4BA8-92E0-33FD01F6DE77}"/>
    <hyperlink ref="E373" location="'GroupResults'!N41:O41" display="'GroupResults'!N41:O41" xr:uid="{9E765728-E938-4670-92D7-D899E9250A18}"/>
    <hyperlink ref="E374" location="'GroupResults'!U41:AB41" display="'GroupResults'!U41:AB41" xr:uid="{B681ECEC-980E-48C9-9F51-A289FF5720FB}"/>
    <hyperlink ref="E375" location="'GroupResults'!N42:O42" display="'GroupResults'!N42:O42" xr:uid="{BB9C9EC9-04D2-46D4-9C91-114983CE6A0F}"/>
    <hyperlink ref="E376" location="'GroupResults'!U42:AB42" display="'GroupResults'!U42:AB42" xr:uid="{D135CF7D-50A1-43C7-9E43-C20F436B2F1A}"/>
    <hyperlink ref="E377" location="'GroupResults'!N43:O43" display="'GroupResults'!N43:O43" xr:uid="{3892C5D5-7461-45C0-831E-4C3909DF3C10}"/>
    <hyperlink ref="E378" location="'GroupResults'!U43:AB43" display="'GroupResults'!U43:AB43" xr:uid="{F2649D33-3CCB-4CE6-AFE4-96CE54EC70C6}"/>
    <hyperlink ref="E379" location="'GroupResults'!N44:O44" display="'GroupResults'!N44:O44" xr:uid="{D9257F8B-C091-41E7-950F-213F63D30DD0}"/>
    <hyperlink ref="E380" location="'GroupResults'!U44:AB44" display="'GroupResults'!U44:AB44" xr:uid="{5BA7BE6D-18DE-49D6-8F57-C0C213E8106F}"/>
    <hyperlink ref="E381" location="'GroupResults'!N45:O45" display="'GroupResults'!N45:O45" xr:uid="{EC645D87-4B70-4FB0-BF4A-E64214285BF5}"/>
    <hyperlink ref="E382" location="'GroupResults'!U45:AB45" display="'GroupResults'!U45:AB45" xr:uid="{9552C5C9-76B3-4A3F-8567-7B561BA826DB}"/>
    <hyperlink ref="E383" location="'GroupResults'!N46:O46" display="'GroupResults'!N46:O46" xr:uid="{AE3FC091-834C-47E2-9AED-A38FD8FCE145}"/>
    <hyperlink ref="E384" location="'GroupResults'!U46:AB46" display="'GroupResults'!U46:AB46" xr:uid="{708ED388-A287-4D2C-B72F-4F0EE86B11B2}"/>
    <hyperlink ref="E385" location="'GroupResults'!N47:O47" display="'GroupResults'!N47:O47" xr:uid="{D47A2AB4-4DBD-47D6-A4EE-4B0D51316246}"/>
    <hyperlink ref="E386" location="'GroupResults'!U47:AB47" display="'GroupResults'!U47:AB47" xr:uid="{1088C938-D861-465A-AC70-5EE90A45756E}"/>
    <hyperlink ref="E387" location="'GroupResults'!N48:O48" display="'GroupResults'!N48:O48" xr:uid="{6A5C4267-6BEB-43FB-B009-842B049C2A65}"/>
    <hyperlink ref="E388" location="'GroupResults'!U48:AB48" display="'GroupResults'!U48:AB48" xr:uid="{F6857C26-2F4E-44E8-AF64-A8EF567F663E}"/>
    <hyperlink ref="E389" location="'GroupResults'!N49:O49" display="'GroupResults'!N49:O49" xr:uid="{74A9A8B3-7EA0-4AA5-9DCC-ED358133438C}"/>
    <hyperlink ref="E390" location="'GroupResults'!U49:AB49" display="'GroupResults'!U49:AB49" xr:uid="{085B1C16-F708-48B2-9141-3A8BB2E7A628}"/>
    <hyperlink ref="E391" location="'GroupResults'!N50:O50" display="'GroupResults'!N50:O50" xr:uid="{9FF0B7CB-A966-43B3-9DE7-AA519764F2F0}"/>
    <hyperlink ref="E392" location="'GroupResults'!U50:AB50" display="'GroupResults'!U50:AB50" xr:uid="{C892B3CD-772A-46CA-9A16-B895E678D472}"/>
    <hyperlink ref="E393" location="'GroupResults'!N51:O51" display="'GroupResults'!N51:O51" xr:uid="{1353F2CE-CA56-41A8-9AF7-75762D754C9D}"/>
    <hyperlink ref="E394" location="'GroupResults'!U51:AB51" display="'GroupResults'!U51:AB51" xr:uid="{50CE08D9-050D-48D0-BF8F-EDBDDB2A002B}"/>
    <hyperlink ref="E395" location="'GroupResults'!N52:O52" display="'GroupResults'!N52:O52" xr:uid="{3CDDD50A-49A6-49E7-B91C-17F04FAD6810}"/>
    <hyperlink ref="E396" location="'GroupResults'!U52:AB52" display="'GroupResults'!U52:AB52" xr:uid="{8AC2770C-8014-4D8B-878F-9226B1E16BE9}"/>
    <hyperlink ref="E397" location="'GroupResults'!N53:O53" display="'GroupResults'!N53:O53" xr:uid="{4C345BA6-FE53-40DB-BCCD-3641F9810CC7}"/>
    <hyperlink ref="E398" location="'GroupResults'!U53:AB53" display="'GroupResults'!U53:AB53" xr:uid="{F94EDDF5-BCF8-4668-9913-845F5309798F}"/>
    <hyperlink ref="E399" location="'GroupResults'!N54:O54" display="'GroupResults'!N54:O54" xr:uid="{8D0719A2-941F-4664-9959-ED9109A0B274}"/>
    <hyperlink ref="E400" location="'GroupResults'!U54:AB54" display="'GroupResults'!U54:AB54" xr:uid="{F8A1AA50-D13D-41CE-A931-0014666AABF1}"/>
    <hyperlink ref="E401" location="'GroupResults'!N55:O55" display="'GroupResults'!N55:O55" xr:uid="{F6C96BEA-D119-4229-88AD-0866A10EEB81}"/>
    <hyperlink ref="E402" location="'GroupResults'!U55:AB55" display="'GroupResults'!U55:AB55" xr:uid="{CE7F4ABC-208E-482D-AFCF-40D4893B73AC}"/>
    <hyperlink ref="E403" location="'GroupResults'!N56:O56" display="'GroupResults'!N56:O56" xr:uid="{34693A22-5A13-4AD8-BD26-E8EFF204C957}"/>
    <hyperlink ref="E404" location="'GroupResults'!U56:AB56" display="'GroupResults'!U56:AB56" xr:uid="{D38C32F2-D996-41DC-A2B6-EB84085F8906}"/>
    <hyperlink ref="E405" location="'GroupResults'!N57:O57" display="'GroupResults'!N57:O57" xr:uid="{1DFB1858-FEC7-448F-835F-85271799549B}"/>
    <hyperlink ref="E406" location="'GroupResults'!U57:AB57" display="'GroupResults'!U57:AB57" xr:uid="{98C3D19D-B3DC-4B31-BA60-257A2E49C8D6}"/>
    <hyperlink ref="E407" location="'GroupResults'!N58:O58" display="'GroupResults'!N58:O58" xr:uid="{B92E7407-1C88-4BF9-8566-F360F9B0B8C9}"/>
    <hyperlink ref="E408" location="'GroupResults'!U58:AB58" display="'GroupResults'!U58:AB58" xr:uid="{8C97D2CE-27C9-4DE2-9590-868FBD6BC8FA}"/>
    <hyperlink ref="E409" location="'GroupResults'!N59:O59" display="'GroupResults'!N59:O59" xr:uid="{C6D3FE4E-9031-4A26-879E-B1FBAE83783B}"/>
    <hyperlink ref="E410" location="'GroupResults'!U59:AB59" display="'GroupResults'!U59:AB59" xr:uid="{CB8E0689-57FC-49CC-8C26-39BD179BC829}"/>
    <hyperlink ref="E411" location="'GroupResults'!N60:O60" display="'GroupResults'!N60:O60" xr:uid="{D3370AAA-DE42-4F11-A756-0A80C3388BB2}"/>
    <hyperlink ref="E412" location="'GroupResults'!U60:AB60" display="'GroupResults'!U60:AB60" xr:uid="{71AB72D2-204F-44B3-ABEB-32A069861A0A}"/>
    <hyperlink ref="E413" location="'GroupResults'!N61:O61" display="'GroupResults'!N61:O61" xr:uid="{5350B947-B12F-47B2-8BF3-E6C6525FABEC}"/>
    <hyperlink ref="E414" location="'GroupResults'!U61:AB61" display="'GroupResults'!U61:AB61" xr:uid="{7E698149-714F-4E22-96F7-38852F8D957B}"/>
    <hyperlink ref="E415" location="'GroupResults'!N62:O62" display="'GroupResults'!N62:O62" xr:uid="{59CEEA29-C3E4-4BA9-947B-8CDD60741540}"/>
    <hyperlink ref="E416" location="'GroupResults'!U62:AB62" display="'GroupResults'!U62:AB62" xr:uid="{FCCEEE94-4389-4FC4-8D3C-65E145767337}"/>
    <hyperlink ref="E417" location="'GroupResults'!N63:O63" display="'GroupResults'!N63:O63" xr:uid="{C5AFCD7A-DC1C-45F5-97DF-5BD43C2C924C}"/>
    <hyperlink ref="E418" location="'GroupResults'!U63:AB63" display="'GroupResults'!U63:AB63" xr:uid="{1984D026-3BD1-48F2-AC3F-DFC348F919E0}"/>
    <hyperlink ref="E419" location="'Stats'!I3:K3" display="'Stats'!I3:K3" xr:uid="{5F031372-47A8-4174-8E76-D4B930B228D2}"/>
    <hyperlink ref="E420" location="'Stats'!O3" display="'Stats'!O3" xr:uid="{5B196C8E-E9BC-4E84-98C1-4B13F0156140}"/>
    <hyperlink ref="E421" location="'Stats'!R3:S3" display="'Stats'!R3:S3" xr:uid="{9B1700D2-B375-4FD0-BF1E-63E438DEB083}"/>
    <hyperlink ref="E422" location="'Stats'!C8" display="'Stats'!C8" xr:uid="{3218E7AC-B824-4F47-AA50-0EF80750506A}"/>
    <hyperlink ref="E423" location="'Stats'!C10:D10" display="'Stats'!C10:D10" xr:uid="{5389B7F9-596F-4D1B-AA6C-2BB25DA6DDC6}"/>
    <hyperlink ref="E424" location="'Stats'!F10:G10" display="'Stats'!F10:G10" xr:uid="{DD6218CB-A4AD-4A17-B149-E0621774956B}"/>
    <hyperlink ref="E425" location="'Stats'!O16:P16" display="'Stats'!O16:P16" xr:uid="{6605823C-F6A7-436A-ACCD-373E9439938F}"/>
    <hyperlink ref="E426" location="'Stats'!C32:G32" display="'Stats'!C32:G32" xr:uid="{DBE87C9D-B959-461F-ABE5-548BB9145D4D}"/>
    <hyperlink ref="E427" location="'Stats'!I32:Q32" display="'Stats'!I32:Q32" xr:uid="{B56ADC61-AF11-4A96-BEB6-A7CD94DDC3B9}"/>
    <hyperlink ref="E428" location="'Stats'!N58:R58" display="'Stats'!N58:R58" xr:uid="{5260D1B2-574E-40AF-8671-317009D11E02}"/>
    <hyperlink ref="E429" location="'Hot Tip Teams Used'!AP1" display="'Hot Tip Teams Used'!AP1" xr:uid="{8D691369-81EE-4F82-AE1A-1A063CBC5945}"/>
    <hyperlink ref="E430" location="'Hot Tip Teams Used'!BY1:BY2" display="'Hot Tip Teams Used'!BY1:BY2" xr:uid="{7451985D-437F-4C35-9C9D-2E8BC1190211}"/>
    <hyperlink ref="E431" location="'Hot Tip Teams Used'!A2:G2" display="'Hot Tip Teams Used'!A2:G2" xr:uid="{C34D69DB-B043-4976-BB66-01EDA271A1C8}"/>
    <hyperlink ref="E432" location="'Hot Tip Teams Used'!I2" display="'Hot Tip Teams Used'!I2" xr:uid="{938F1DD6-4923-459D-9888-477625582BC6}"/>
    <hyperlink ref="E433" location="'Hot Tip Teams Used'!N2" display="'Hot Tip Teams Used'!N2" xr:uid="{894924D6-9982-4665-8B60-2FC90C14B0B5}"/>
    <hyperlink ref="E434" location="'Hot Tip Teams Used'!M3:N3" display="'Hot Tip Teams Used'!M3:N3" xr:uid="{71179068-CB86-41F6-B5AD-FD659B2D31F1}"/>
    <hyperlink ref="E435" location="'Hot Tip Teams Used'!AP3" display="'Hot Tip Teams Used'!AP3" xr:uid="{19083F40-D9BB-4D92-A5E3-7DDED9AE8818}"/>
    <hyperlink ref="E436" location="'Hot Tip Teams Used'!BY4" display="'Hot Tip Teams Used'!BY4" xr:uid="{DD5C99C2-9FA4-491C-B4D9-1F572E88D3AE}"/>
    <hyperlink ref="E437" location="'Hot Tip Teams Used'!BV5" display="'Hot Tip Teams Used'!BV5" xr:uid="{32B51618-4B94-409E-83A9-2D4BC757A143}"/>
    <hyperlink ref="E438" location="'Hot Tip Teams Used'!BX5:BY5" display="'Hot Tip Teams Used'!BX5:BY5" xr:uid="{C0DD8E36-E7FC-4DB1-9F31-CDA0A14B69BF}"/>
    <hyperlink ref="E439" location="'Hot Tip Teams Used'!BY24:BY25" display="'Hot Tip Teams Used'!BY24:BY25" xr:uid="{1D494786-1914-4BD6-B49D-F9CC21B94DE6}"/>
    <hyperlink ref="E440" location="'Hot Tip Teams Used'!BZ25:GM25" display="'Hot Tip Teams Used'!BZ25:GM25" xr:uid="{25650B9C-6EBC-4D87-BAA1-E08B165106BB}"/>
    <hyperlink ref="E441" location="'Hot Tip Teams Used'!BY44" display="'Hot Tip Teams Used'!BY44" xr:uid="{543D0720-C0EA-40E0-836E-81EC933BAA4A}"/>
    <hyperlink ref="E442" location="'Hot Tip Teams Used'!BY46" display="'Hot Tip Teams Used'!BY46" xr:uid="{622E9549-B970-4321-9A7E-C8CCEB74D79C}"/>
    <hyperlink ref="E443" location="'Hot Tip Teams Used'!BY49:BY51" display="'Hot Tip Teams Used'!BY49:BY51" xr:uid="{6F4891E4-7B28-450E-A6AE-A45C93BDF6E9}"/>
    <hyperlink ref="E444" location="'TeamLadderPositions2'!M1" display="'TeamLadderPositions2'!M1" xr:uid="{E0E2E8BD-A09B-448E-A319-F9B73D16F16D}"/>
    <hyperlink ref="E445" location="'TeamLadderPositions2'!I2" display="'TeamLadderPositions2'!I2" xr:uid="{6730BEF4-C7DB-46AB-8110-376F1CAD5171}"/>
    <hyperlink ref="E446" location="'TeamLadderPositions2'!L2:M2" display="'TeamLadderPositions2'!L2:M2" xr:uid="{A44F815D-CFF5-4CB8-816C-A0633C688D86}"/>
    <hyperlink ref="E456" location="'TipperLadderPos'!A2:E2" display="'TipperLadderPos'!A2:E2" xr:uid="{72AE4EC0-AB93-4D4D-AB54-361F88873509}"/>
    <hyperlink ref="E457" location="'TipperLadderPos'!K2:M2" display="'TipperLadderPos'!K2:M2" xr:uid="{BFBEF270-0CA3-4D66-8B16-3E2B0189CB90}"/>
    <hyperlink ref="E462" location="'TeamLadderPositions'!A2:E2" display="'TeamLadderPositions'!A2:E2" xr:uid="{DA17DF56-ACB2-4027-B89F-251E4A06FC63}"/>
    <hyperlink ref="E470" location="'Results'!N11" display="'Results'!N11" xr:uid="{F14B365C-9A57-4420-972C-2E57E3B52BF0}"/>
    <hyperlink ref="E471" location="'Results'!AB11" display="'Results'!AB11" xr:uid="{79DDC69A-ED82-4BCA-AD3F-AC17AA53B023}"/>
    <hyperlink ref="E476" location="'PowerTipping'!T9" display="'PowerTipping'!T9" xr:uid="{C9A88C82-F7D6-4E3F-A448-1FCFBED7F353}"/>
    <hyperlink ref="E482" location="'GroupResults'!AI13" display="'GroupResults'!AI13" xr:uid="{5E9FA8D6-7B8F-4388-8B65-EFBB56B1114F}"/>
    <hyperlink ref="E490" location="'Instructions'!C3" display="'Instructions'!C3" xr:uid="{9B6ECA5A-5E34-49F6-8C45-8CE312C14764}"/>
    <hyperlink ref="E491" location="'Instructions'!C26" display="'Instructions'!C26" xr:uid="{59FB89B0-B8F1-40B5-9A80-3382F2007209}"/>
    <hyperlink ref="E496" location="'Results'!AE1:AE2" display="'Results'!AE1:AE2" xr:uid="{80CB2A51-62D7-4171-AEFC-39C0A98A13AA}"/>
    <hyperlink ref="E497" location="'Results'!L8" display="'Results'!L8" xr:uid="{478E4D86-A3EF-453A-AF38-E29158180B43}"/>
    <hyperlink ref="E498" location="'Results'!C12:E12" display="'Results'!C12:E12" xr:uid="{6650FFB2-709C-458F-B0DF-FAB960B9A2F3}"/>
    <hyperlink ref="E499" location="'Results'!I12" display="'Results'!I12" xr:uid="{9796137E-C958-422B-B960-C85217DAE02D}"/>
    <hyperlink ref="E500" location="'Results'!K12:AE12" display="'Results'!K12:AE12" xr:uid="{41C88498-C10A-4D27-8FD0-F3C36300E089}"/>
    <hyperlink ref="E501" location="'Results'!L13:L242" display="'Results'!L13:L242" xr:uid="{DAD43E64-7E48-46A8-8508-6632C15C36B1}"/>
    <hyperlink ref="E502" location="'Results'!Z13:Z182" display="'Results'!Z13:Z182" xr:uid="{11CDD99B-D8C7-4113-B6D4-20041F5F40CB}"/>
    <hyperlink ref="E503" location="'Results'!AC13:AD242" display="'Results'!AC13:AD242" xr:uid="{437B8756-EBA5-4A37-89AD-9D641ACF7822}"/>
    <hyperlink ref="E504" location="'PowerTipping'!W1:W2" display="'PowerTipping'!W1:W2" xr:uid="{FD02D069-0F70-4884-8132-FDB6DF7E43F8}"/>
    <hyperlink ref="E505" location="'PowerTipping'!B10:D10" display="'PowerTipping'!B10:D10" xr:uid="{7C03EBCF-D994-4E4D-9780-E744092D9BB2}"/>
    <hyperlink ref="E506" location="'PowerTipping'!H10" display="'PowerTipping'!H10" xr:uid="{E0591C90-F417-4274-BCB4-CFCE885EFFED}"/>
    <hyperlink ref="E507" location="'PowerTipping'!K10:W10" display="'PowerTipping'!K10:W10" xr:uid="{5FBDD1F7-7851-4D30-BE95-02A05B06E243}"/>
    <hyperlink ref="E508" location="'PowerTipping'!K11:K240" display="'PowerTipping'!K11:K240" xr:uid="{70A70A4B-3DBD-41F8-B8A0-73A898ADF722}"/>
    <hyperlink ref="E509" location="'PowerTipping'!U11:V240" display="'PowerTipping'!U11:V240" xr:uid="{F9F3D907-4F45-4628-9B34-A856CA914B13}"/>
    <hyperlink ref="E510" location="'GroupResults'!AL1:AL2" display="'GroupResults'!AL1:AL2" xr:uid="{9BA0DD23-D369-4878-838D-74E99500BE69}"/>
    <hyperlink ref="E511" location="'GroupResults'!A14" display="'GroupResults'!A14" xr:uid="{E299FCA0-097F-4398-86DF-9DC21575E68A}"/>
    <hyperlink ref="E512" location="'GroupResults'!M14" display="'GroupResults'!M14" xr:uid="{80202B82-2AB8-4D85-BE4E-CE5A8BD6F032}"/>
    <hyperlink ref="E513" location="'GroupResults'!AC14:AG14" display="'GroupResults'!AC14:AG14" xr:uid="{488AE417-A8E8-418B-905F-3E3A4346F26F}"/>
    <hyperlink ref="E514" location="'GroupResults'!AI14:AK14" display="'GroupResults'!AI14:AK14" xr:uid="{4621462D-8D19-4C9F-B09C-8CE4C40EA66F}"/>
    <hyperlink ref="E515" location="'GroupResults'!AG15:AG63" display="'GroupResults'!AG15:AG63" xr:uid="{B26423BC-0706-4768-812F-BA2CB2CF4ADF}"/>
    <hyperlink ref="E516" location="'GroupResults'!AJ15:AK63" display="'GroupResults'!AJ15:AK63" xr:uid="{8F9EB488-3E8C-474F-AEDD-DCA86ABDEB53}"/>
    <hyperlink ref="E517" location="'Stats'!F3:F6" display="'Stats'!F3:F6" xr:uid="{2570E256-234B-4ADE-BBF7-5CF7544A4BF4}"/>
    <hyperlink ref="E518" location="'Stats'!I3:K3" display="'Stats'!I3:K3" xr:uid="{7EAF966B-5102-47FA-A8A0-DCBE5A986329}"/>
    <hyperlink ref="E519" location="'Stats'!O3" display="'Stats'!O3" xr:uid="{05A57918-D0C2-4EFA-B2D8-7B9071B69D71}"/>
    <hyperlink ref="E520" location="'Stats'!R3:S3" display="'Stats'!R3:S3" xr:uid="{5FD75DA3-BBC2-4149-B207-3A3F7E8CDA7E}"/>
    <hyperlink ref="E521" location="'Stats'!C10" display="'Stats'!C10" xr:uid="{A54B33E0-1382-4948-A7F1-378188AFD9EB}"/>
    <hyperlink ref="E522" location="'Stats'!O16:P16" display="'Stats'!O16:P16" xr:uid="{2655B9EC-58FC-45D0-971D-64C5F1426F55}"/>
    <hyperlink ref="E523" location="'Stats'!C32:G32" display="'Stats'!C32:G32" xr:uid="{48064457-90D9-4957-AA98-1373B26E1CC9}"/>
    <hyperlink ref="E524" location="'Stats'!I32:Q32" display="'Stats'!I32:Q32" xr:uid="{8B94088A-BC54-4FEB-AB8A-0A174895F2DF}"/>
    <hyperlink ref="E525" location="'Stats'!N58:R58" display="'Stats'!N58:R58" xr:uid="{C806BEAC-C488-446F-BB23-54B6F41BD37D}"/>
    <hyperlink ref="E526" location="'Stats'!O32:O49" display="'Stats'!O32:O49" xr:uid="{65CE4EA8-D0EF-4642-A29D-D1352DCD2F1C}"/>
    <hyperlink ref="E532" location="'Hot Tip Teams Used'!AP1" display="'Hot Tip Teams Used'!AP1" xr:uid="{3C70A680-C466-46AF-88F7-076BC605A448}"/>
    <hyperlink ref="E533" location="'Hot Tip Teams Used'!BY1:BY2" display="'Hot Tip Teams Used'!BY1:BY2" xr:uid="{087275B3-9CDF-4A6C-A63E-9B7E9EDC9A5E}"/>
    <hyperlink ref="E534" location="'Hot Tip Teams Used'!A2" display="'Hot Tip Teams Used'!A2" xr:uid="{12259231-B162-42DF-B822-8C77956CD312}"/>
    <hyperlink ref="E535" location="'Hot Tip Teams Used'!C2:G2" display="'Hot Tip Teams Used'!C2:G2" xr:uid="{9E215358-734F-43EF-8AB4-84D7CD32FAB2}"/>
    <hyperlink ref="E536" location="'Hot Tip Teams Used'!I2" display="'Hot Tip Teams Used'!I2" xr:uid="{098BFDD3-A4AD-4F80-A04F-867E189C9D93}"/>
    <hyperlink ref="E537" location="'Hot Tip Teams Used'!N2" display="'Hot Tip Teams Used'!N2" xr:uid="{78E92F93-77A4-4875-B81D-1350AB4176A2}"/>
    <hyperlink ref="E538" location="'Hot Tip Teams Used'!M3:N3" display="'Hot Tip Teams Used'!M3:N3" xr:uid="{D53EDC9E-B628-49D3-97BC-D55B2DE33238}"/>
    <hyperlink ref="E539" location="'Hot Tip Teams Used'!AP3" display="'Hot Tip Teams Used'!AP3" xr:uid="{DAF52DE4-0B15-491A-A7BB-F12AFBDA6274}"/>
    <hyperlink ref="E540" location="'Hot Tip Teams Used'!BY4" display="'Hot Tip Teams Used'!BY4" xr:uid="{4AB3B2B5-06A8-48E1-B46A-B1E79AB3B85F}"/>
    <hyperlink ref="E541" location="'Hot Tip Teams Used'!BV5" display="'Hot Tip Teams Used'!BV5" xr:uid="{EF076B29-AE33-446C-AD71-563203971C85}"/>
    <hyperlink ref="E542" location="'Hot Tip Teams Used'!BX5:BY5" display="'Hot Tip Teams Used'!BX5:BY5" xr:uid="{664A922F-CA45-4429-8B3D-AB121B5F58C7}"/>
    <hyperlink ref="E543" location="'Hot Tip Teams Used'!BY24:BY25" display="'Hot Tip Teams Used'!BY24:BY25" xr:uid="{619F6791-9EA2-4752-83FE-8EBEB408385E}"/>
    <hyperlink ref="E544" location="'Hot Tip Teams Used'!BZ25:GM25" display="'Hot Tip Teams Used'!BZ25:GM25" xr:uid="{B434BF16-886B-47B3-B9A9-93C0C5693235}"/>
    <hyperlink ref="E545" location="'Hot Tip Teams Used'!BY46" display="'Hot Tip Teams Used'!BY46" xr:uid="{E5F8FE01-1283-417E-9787-462B14B1E43B}"/>
    <hyperlink ref="E546" location="'Hot Tip Teams Used'!BY49:BY51" display="'Hot Tip Teams Used'!BY49:BY51" xr:uid="{AEE4E1A8-3230-421D-ABEF-DD71CB3F1D55}"/>
    <hyperlink ref="E547" location="'TeamLadderPositions2'!M1" display="'TeamLadderPositions2'!M1" xr:uid="{F35A859A-63B6-4827-9479-8DE48FA474E3}"/>
    <hyperlink ref="E548" location="'TeamLadderPositions2'!I2" display="'TeamLadderPositions2'!I2" xr:uid="{FA02540C-5240-41C7-82EF-D575037E7202}"/>
    <hyperlink ref="E549" location="'TeamLadderPositions2'!L2:M2" display="'TeamLadderPositions2'!L2:M2" xr:uid="{652E608B-C8B3-4B3B-B8E6-1660ACA21AB3}"/>
    <hyperlink ref="E559" location="'TipperLadderPos'!A2" display="'TipperLadderPos'!A2" xr:uid="{F98EFBD1-3E21-4728-9A98-23F05335EDAB}"/>
    <hyperlink ref="E560" location="'TipperLadderPos'!C2:E2" display="'TipperLadderPos'!C2:E2" xr:uid="{AFA46BD7-D081-4107-B903-3BE2F8852C57}"/>
    <hyperlink ref="E561" location="'TipperLadderPos'!K2" display="'TipperLadderPos'!K2" xr:uid="{B7535155-4574-4C11-A33A-1BC6DD3AA923}"/>
    <hyperlink ref="E562" location="'TipperLadderPos'!M2" display="'TipperLadderPos'!M2" xr:uid="{1FDBB3F8-0B6B-43F5-BAAC-6532688BA664}"/>
    <hyperlink ref="E565" location="'TeamLadderPositions'!A2" display="'TeamLadderPositions'!A2" xr:uid="{438C0BB7-3F60-4700-BD2F-0D7772BBB9B5}"/>
    <hyperlink ref="E566" location="'TeamLadderPositions'!C2:D2" display="'TeamLadderPositions'!C2:D2" xr:uid="{BAE389DB-82BB-4F49-BD2E-B72988F0999F}"/>
    <hyperlink ref="E573" location="'Hot Tip Teams Used'!AP3" display="'Hot Tip Teams Used'!AP3" xr:uid="{D46A04EB-ED00-4F98-BD99-EFAB7C07FC65}"/>
    <hyperlink ref="E583" location="'Results'!AE12" display="'Results'!AE12" xr:uid="{7F17DE3C-2CCB-4F0F-A7E5-9DD27346C5FB}"/>
    <hyperlink ref="E584" location="'PowerTipping'!W10" display="'PowerTipping'!W10" xr:uid="{FE6CCD73-803C-413B-A4BA-5A46144B5355}"/>
    <hyperlink ref="E585" location="'Hot Tip Teams Used'!BY1" display="'Hot Tip Teams Used'!BY1" xr:uid="{167C282C-DDA1-4F3E-9606-7E50020A24AB}"/>
    <hyperlink ref="E586" location="'Hot Tip Teams Used'!C2" display="'Hot Tip Teams Used'!C2" xr:uid="{B77020C8-6FEC-4A46-ACD7-403034C2BEE9}"/>
    <hyperlink ref="E587" location="'Hot Tip Teams Used'!M3" display="'Hot Tip Teams Used'!M3" xr:uid="{5E7567D3-B35C-434A-B13D-AE9F9D0B2519}"/>
    <hyperlink ref="E588" location="'TipperLadderPos'!D2" display="'TipperLadderPos'!D2" xr:uid="{6FE65C74-A026-4DE9-BD86-A0462CE01ADD}"/>
    <hyperlink ref="E591" location="'zLadder'!A1:K19" display="'zLadder'!A1:K19" xr:uid="{BCA0C21A-3387-459D-8A8F-171DA0410A37}"/>
    <hyperlink ref="E593" location="'Groups'!A1:E23" display="'Groups'!A1:E23" xr:uid="{CDFE79F6-53C6-40F9-B3A5-6B25B56482F7}"/>
    <hyperlink ref="E594" location="'zTippingResultsByGroup'!A1:AB232" display="'zTippingResultsByGroup'!A1:AB232" xr:uid="{743B8407-800F-49AA-9A51-370A78B47DEC}"/>
    <hyperlink ref="E595" location="'TeamLadderPositions2'!A1:F73" display="'TeamLadderPositions2'!A1:F73" xr:uid="{42A791ED-7180-44CE-BDDB-2F4DD61DF03D}"/>
    <hyperlink ref="E597" location="'Tips'!A1:K1981" display="'Tips'!A1:K1981" xr:uid="{37AE44BD-6A43-440B-A518-0805B755DBE2}"/>
    <hyperlink ref="E602" location="'TeamLadderPositions (2)'!A1:E73" display="'TeamLadderPositions (2)'!A1:E73" xr:uid="{F52FC445-27EF-4BB2-8048-B134A9871145}"/>
    <hyperlink ref="E606" location="'Options'!A1:D2" display="'Options'!A1:D2" xr:uid="{40454AAC-B5EA-4CA7-BEC7-9B99A09E92DD}"/>
    <hyperlink ref="E607" location="'zTippingResultsByQuarter'!A1:G220" display="'zTippingResultsByQuarter'!A1:G220" xr:uid="{5741EEF6-561C-429C-B5B7-2B6CDFDBF236}"/>
    <hyperlink ref="E608" location="'zTippingResultsByTeamFollowed'!A1:C20" display="'zTippingResultsByTeamFollowed'!A1:C20" xr:uid="{547629C4-41E7-4E41-B4F5-82ED4D5DAB91}"/>
    <hyperlink ref="E610" location="'zTippingResults'!A1:T220" display="'zTippingResults'!A1:T220" xr:uid="{1FFF9D93-394C-4910-A7B0-32D17AFA3EF4}"/>
    <hyperlink ref="E618" location="'zTippingResultsPower'!A1:M220" display="'zTippingResultsPower'!A1:M220" xr:uid="{4D23B358-5CD3-4E43-B164-F5DACEB35D89}"/>
    <hyperlink ref="E619" location="'zTippingResultsByRegion'!A1:C5" display="'zTippingResultsByRegion'!A1:C5" xr:uid="{685119F1-B5E8-425E-9087-3FB1B7385CEE}"/>
    <hyperlink ref="E620" location="'zTippingResultsByGender'!A1:C5" display="'zTippingResultsByGender'!A1:C5" xr:uid="{34F8EA2E-F56C-4947-9608-DBA7B2E16D7A}"/>
    <hyperlink ref="E621" location="'zLadder10yr'!A1:K19" display="'zLadder10yr'!A1:K19" xr:uid="{81E9EB1A-61DC-4619-BEC8-070ADDCF183A}"/>
    <hyperlink ref="E622" location="'zTippingResultsWinnerThisRound'!A1:H2" display="'zTippingResultsWinnerThisRound'!A1:H2" xr:uid="{0A890F3B-C097-424D-9E5B-89B8B17D3536}"/>
    <hyperlink ref="E631" location="'zLadder'!A1:K19" display="'zLadder'!A1:K19" xr:uid="{57CB3E0C-694B-4EFA-8388-A34215D34DD9}"/>
    <hyperlink ref="E633" location="'Groups'!A1:E23" display="'Groups'!A1:E23" xr:uid="{73938BB7-FF42-4D56-91F6-FF8C13E18F09}"/>
    <hyperlink ref="E634" location="'zTippingResultsByGroup'!A1:AB232" display="'zTippingResultsByGroup'!A1:AB232" xr:uid="{DCF5321D-F01A-4720-8185-A3DD548F4BC3}"/>
    <hyperlink ref="E635" location="'TeamLadderPositions2'!A1:F73" display="'TeamLadderPositions2'!A1:F73" xr:uid="{9D057B6E-C6E3-4EA5-A922-165233D041AD}"/>
    <hyperlink ref="E640" location="'TeamLadderPositions (2)'!A1:E73" display="'TeamLadderPositions (2)'!A1:E73" xr:uid="{BB12E219-4AFB-40F0-A821-22ACD34F1E3F}"/>
    <hyperlink ref="E644" location="'Options'!A1:D2" display="'Options'!A1:D2" xr:uid="{38C495AD-C25A-415F-BA73-0B2344F609EE}"/>
    <hyperlink ref="E645" location="'zTippingResultsByQuarter'!A1:G220" display="'zTippingResultsByQuarter'!A1:G220" xr:uid="{C001AB9E-5854-4CB2-8A8A-F1249BBAADBF}"/>
    <hyperlink ref="E647" location="'zTippingResults'!A1:T220" display="'zTippingResults'!A1:T220" xr:uid="{92BB73A4-8999-4449-9717-B2CD2E0F76D2}"/>
    <hyperlink ref="E654" location="'zTippingResultsPower'!A1:M220" display="'zTippingResultsPower'!A1:M220" xr:uid="{D39D4617-1EAE-4F01-9721-BF0195EE1C39}"/>
    <hyperlink ref="E655" location="'zLadder10yr'!A1:K19" display="'zLadder10yr'!A1:K19" xr:uid="{A029185A-B4D3-4EBE-A9B4-AE5A8729414C}"/>
    <hyperlink ref="E660" location="'Results'!L54" display="'Results'!L54" xr:uid="{B50EE7EA-AD30-4BC9-8E2E-D9E25F9C6558}"/>
    <hyperlink ref="E661" location="'GroupResults'!T56" display="'GroupResults'!T56" xr:uid="{4616DABC-EF77-4604-AA87-9DF8CBAE4FFF}"/>
    <hyperlink ref="E664" location="'GroupResults'!T8:T10" display="'GroupResults'!T8:T10" xr:uid="{C2AEE74D-67E9-4979-B3F0-F1AA6E79AEC6}"/>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AF81-BD36-469E-AD96-322DF14FB970}">
  <sheetPr codeName="Sheet41"/>
  <dimension ref="B1:F327"/>
  <sheetViews>
    <sheetView workbookViewId="0"/>
  </sheetViews>
  <sheetFormatPr defaultRowHeight="14.5" x14ac:dyDescent="0.35"/>
  <cols>
    <col min="1" max="1" width="1.1796875" customWidth="1"/>
    <col min="2" max="2" width="64.453125" customWidth="1"/>
    <col min="3" max="3" width="1.54296875" customWidth="1"/>
    <col min="4" max="4" width="5.54296875" customWidth="1"/>
    <col min="5" max="6" width="16" customWidth="1"/>
  </cols>
  <sheetData>
    <row r="1" spans="2:6" x14ac:dyDescent="0.35">
      <c r="B1" s="123" t="s">
        <v>852</v>
      </c>
      <c r="C1" s="123"/>
      <c r="D1" s="132"/>
      <c r="E1" s="132"/>
      <c r="F1" s="132"/>
    </row>
    <row r="2" spans="2:6" x14ac:dyDescent="0.35">
      <c r="B2" s="123" t="s">
        <v>1181</v>
      </c>
      <c r="C2" s="123"/>
      <c r="D2" s="132"/>
      <c r="E2" s="132"/>
      <c r="F2" s="132"/>
    </row>
    <row r="3" spans="2:6" x14ac:dyDescent="0.35">
      <c r="B3" s="124"/>
      <c r="C3" s="124"/>
      <c r="D3" s="133"/>
      <c r="E3" s="133"/>
      <c r="F3" s="133"/>
    </row>
    <row r="4" spans="2:6" ht="29" x14ac:dyDescent="0.35">
      <c r="B4" s="124" t="s">
        <v>854</v>
      </c>
      <c r="C4" s="124"/>
      <c r="D4" s="133"/>
      <c r="E4" s="133"/>
      <c r="F4" s="133"/>
    </row>
    <row r="5" spans="2:6" x14ac:dyDescent="0.35">
      <c r="B5" s="124"/>
      <c r="C5" s="124"/>
      <c r="D5" s="133"/>
      <c r="E5" s="133"/>
      <c r="F5" s="133"/>
    </row>
    <row r="6" spans="2:6" x14ac:dyDescent="0.35">
      <c r="B6" s="123" t="s">
        <v>855</v>
      </c>
      <c r="C6" s="123"/>
      <c r="D6" s="132"/>
      <c r="E6" s="132" t="s">
        <v>856</v>
      </c>
      <c r="F6" s="132" t="s">
        <v>857</v>
      </c>
    </row>
    <row r="7" spans="2:6" ht="15" thickBot="1" x14ac:dyDescent="0.4">
      <c r="B7" s="124"/>
      <c r="C7" s="124"/>
      <c r="D7" s="133"/>
      <c r="E7" s="133"/>
      <c r="F7" s="133"/>
    </row>
    <row r="8" spans="2:6" ht="43.5" x14ac:dyDescent="0.35">
      <c r="B8" s="125" t="s">
        <v>1078</v>
      </c>
      <c r="C8" s="126"/>
      <c r="D8" s="134"/>
      <c r="E8" s="134">
        <v>1562</v>
      </c>
      <c r="F8" s="135"/>
    </row>
    <row r="9" spans="2:6" x14ac:dyDescent="0.35">
      <c r="B9" s="129"/>
      <c r="C9" s="124"/>
      <c r="D9" s="133"/>
      <c r="E9" s="139" t="s">
        <v>1079</v>
      </c>
      <c r="F9" s="140" t="s">
        <v>860</v>
      </c>
    </row>
    <row r="10" spans="2:6" x14ac:dyDescent="0.35">
      <c r="B10" s="129"/>
      <c r="C10" s="124"/>
      <c r="D10" s="133"/>
      <c r="E10" s="133"/>
      <c r="F10" s="140" t="s">
        <v>1069</v>
      </c>
    </row>
    <row r="11" spans="2:6" x14ac:dyDescent="0.35">
      <c r="B11" s="129"/>
      <c r="C11" s="124"/>
      <c r="D11" s="133"/>
      <c r="E11" s="133"/>
      <c r="F11" s="140" t="s">
        <v>1070</v>
      </c>
    </row>
    <row r="12" spans="2:6" x14ac:dyDescent="0.35">
      <c r="B12" s="129"/>
      <c r="C12" s="124"/>
      <c r="D12" s="133"/>
      <c r="E12" s="133"/>
      <c r="F12" s="140" t="s">
        <v>1080</v>
      </c>
    </row>
    <row r="13" spans="2:6" x14ac:dyDescent="0.35">
      <c r="B13" s="129"/>
      <c r="C13" s="124"/>
      <c r="D13" s="133"/>
      <c r="E13" s="133"/>
      <c r="F13" s="140" t="s">
        <v>1081</v>
      </c>
    </row>
    <row r="14" spans="2:6" ht="29" x14ac:dyDescent="0.35">
      <c r="B14" s="129"/>
      <c r="C14" s="124"/>
      <c r="D14" s="133"/>
      <c r="E14" s="139" t="s">
        <v>1082</v>
      </c>
      <c r="F14" s="140" t="s">
        <v>860</v>
      </c>
    </row>
    <row r="15" spans="2:6" x14ac:dyDescent="0.35">
      <c r="B15" s="129"/>
      <c r="C15" s="124"/>
      <c r="D15" s="133"/>
      <c r="E15" s="133"/>
      <c r="F15" s="140" t="s">
        <v>1069</v>
      </c>
    </row>
    <row r="16" spans="2:6" x14ac:dyDescent="0.35">
      <c r="B16" s="129"/>
      <c r="C16" s="124"/>
      <c r="D16" s="133"/>
      <c r="E16" s="133"/>
      <c r="F16" s="140" t="s">
        <v>1070</v>
      </c>
    </row>
    <row r="17" spans="2:6" x14ac:dyDescent="0.35">
      <c r="B17" s="129"/>
      <c r="C17" s="124"/>
      <c r="D17" s="133"/>
      <c r="E17" s="133"/>
      <c r="F17" s="140" t="s">
        <v>1080</v>
      </c>
    </row>
    <row r="18" spans="2:6" x14ac:dyDescent="0.35">
      <c r="B18" s="129"/>
      <c r="C18" s="124"/>
      <c r="D18" s="133"/>
      <c r="E18" s="133"/>
      <c r="F18" s="140" t="s">
        <v>1081</v>
      </c>
    </row>
    <row r="19" spans="2:6" ht="29" x14ac:dyDescent="0.35">
      <c r="B19" s="129"/>
      <c r="C19" s="124"/>
      <c r="D19" s="133"/>
      <c r="E19" s="139" t="s">
        <v>1083</v>
      </c>
      <c r="F19" s="140" t="s">
        <v>860</v>
      </c>
    </row>
    <row r="20" spans="2:6" x14ac:dyDescent="0.35">
      <c r="B20" s="129"/>
      <c r="C20" s="124"/>
      <c r="D20" s="133"/>
      <c r="E20" s="133"/>
      <c r="F20" s="140" t="s">
        <v>1069</v>
      </c>
    </row>
    <row r="21" spans="2:6" x14ac:dyDescent="0.35">
      <c r="B21" s="129"/>
      <c r="C21" s="124"/>
      <c r="D21" s="133"/>
      <c r="E21" s="133"/>
      <c r="F21" s="140" t="s">
        <v>1070</v>
      </c>
    </row>
    <row r="22" spans="2:6" x14ac:dyDescent="0.35">
      <c r="B22" s="129"/>
      <c r="C22" s="124"/>
      <c r="D22" s="133"/>
      <c r="E22" s="133"/>
      <c r="F22" s="140" t="s">
        <v>1080</v>
      </c>
    </row>
    <row r="23" spans="2:6" x14ac:dyDescent="0.35">
      <c r="B23" s="129"/>
      <c r="C23" s="124"/>
      <c r="D23" s="133"/>
      <c r="E23" s="133"/>
      <c r="F23" s="140" t="s">
        <v>1081</v>
      </c>
    </row>
    <row r="24" spans="2:6" x14ac:dyDescent="0.35">
      <c r="B24" s="129"/>
      <c r="C24" s="124"/>
      <c r="D24" s="133"/>
      <c r="E24" s="133"/>
      <c r="F24" s="140" t="s">
        <v>860</v>
      </c>
    </row>
    <row r="25" spans="2:6" x14ac:dyDescent="0.35">
      <c r="B25" s="129"/>
      <c r="C25" s="124"/>
      <c r="D25" s="133"/>
      <c r="E25" s="133"/>
      <c r="F25" s="140" t="s">
        <v>1069</v>
      </c>
    </row>
    <row r="26" spans="2:6" x14ac:dyDescent="0.35">
      <c r="B26" s="129"/>
      <c r="C26" s="124"/>
      <c r="D26" s="133"/>
      <c r="E26" s="133"/>
      <c r="F26" s="140" t="s">
        <v>1070</v>
      </c>
    </row>
    <row r="27" spans="2:6" x14ac:dyDescent="0.35">
      <c r="B27" s="129"/>
      <c r="C27" s="124"/>
      <c r="D27" s="133"/>
      <c r="E27" s="133"/>
      <c r="F27" s="140" t="s">
        <v>1080</v>
      </c>
    </row>
    <row r="28" spans="2:6" x14ac:dyDescent="0.35">
      <c r="B28" s="129"/>
      <c r="C28" s="124"/>
      <c r="D28" s="133"/>
      <c r="E28" s="133"/>
      <c r="F28" s="140" t="s">
        <v>1081</v>
      </c>
    </row>
    <row r="29" spans="2:6" x14ac:dyDescent="0.35">
      <c r="B29" s="129"/>
      <c r="C29" s="124"/>
      <c r="D29" s="133"/>
      <c r="E29" s="133"/>
      <c r="F29" s="140" t="s">
        <v>860</v>
      </c>
    </row>
    <row r="30" spans="2:6" x14ac:dyDescent="0.35">
      <c r="B30" s="129"/>
      <c r="C30" s="124"/>
      <c r="D30" s="133"/>
      <c r="E30" s="133"/>
      <c r="F30" s="140" t="s">
        <v>1069</v>
      </c>
    </row>
    <row r="31" spans="2:6" x14ac:dyDescent="0.35">
      <c r="B31" s="129"/>
      <c r="C31" s="124"/>
      <c r="D31" s="133"/>
      <c r="E31" s="133"/>
      <c r="F31" s="140" t="s">
        <v>1070</v>
      </c>
    </row>
    <row r="32" spans="2:6" x14ac:dyDescent="0.35">
      <c r="B32" s="129"/>
      <c r="C32" s="124"/>
      <c r="D32" s="133"/>
      <c r="E32" s="133"/>
      <c r="F32" s="140" t="s">
        <v>1080</v>
      </c>
    </row>
    <row r="33" spans="2:6" ht="15" thickBot="1" x14ac:dyDescent="0.4">
      <c r="B33" s="127"/>
      <c r="C33" s="128"/>
      <c r="D33" s="136"/>
      <c r="E33" s="136"/>
      <c r="F33" s="138" t="s">
        <v>1081</v>
      </c>
    </row>
    <row r="34" spans="2:6" ht="15" thickBot="1" x14ac:dyDescent="0.4">
      <c r="B34" s="124"/>
      <c r="C34" s="124"/>
      <c r="D34" s="133"/>
      <c r="E34" s="133"/>
      <c r="F34" s="133"/>
    </row>
    <row r="35" spans="2:6" ht="43.5" x14ac:dyDescent="0.35">
      <c r="B35" s="125" t="s">
        <v>1084</v>
      </c>
      <c r="C35" s="126"/>
      <c r="D35" s="134"/>
      <c r="E35" s="134">
        <v>1188</v>
      </c>
      <c r="F35" s="135"/>
    </row>
    <row r="36" spans="2:6" x14ac:dyDescent="0.35">
      <c r="B36" s="129"/>
      <c r="C36" s="124"/>
      <c r="D36" s="133"/>
      <c r="E36" s="139" t="s">
        <v>1085</v>
      </c>
      <c r="F36" s="140" t="s">
        <v>860</v>
      </c>
    </row>
    <row r="37" spans="2:6" x14ac:dyDescent="0.35">
      <c r="B37" s="129"/>
      <c r="C37" s="124"/>
      <c r="D37" s="133"/>
      <c r="E37" s="139" t="s">
        <v>1086</v>
      </c>
      <c r="F37" s="140" t="s">
        <v>1069</v>
      </c>
    </row>
    <row r="38" spans="2:6" x14ac:dyDescent="0.35">
      <c r="B38" s="129"/>
      <c r="C38" s="124"/>
      <c r="D38" s="133"/>
      <c r="E38" s="133"/>
      <c r="F38" s="140" t="s">
        <v>1070</v>
      </c>
    </row>
    <row r="39" spans="2:6" x14ac:dyDescent="0.35">
      <c r="B39" s="129"/>
      <c r="C39" s="124"/>
      <c r="D39" s="133"/>
      <c r="E39" s="133"/>
      <c r="F39" s="140" t="s">
        <v>1080</v>
      </c>
    </row>
    <row r="40" spans="2:6" x14ac:dyDescent="0.35">
      <c r="B40" s="129"/>
      <c r="C40" s="124"/>
      <c r="D40" s="133"/>
      <c r="E40" s="133"/>
      <c r="F40" s="140" t="s">
        <v>1081</v>
      </c>
    </row>
    <row r="41" spans="2:6" x14ac:dyDescent="0.35">
      <c r="B41" s="129"/>
      <c r="C41" s="124"/>
      <c r="D41" s="133"/>
      <c r="E41" s="133"/>
      <c r="F41" s="140" t="s">
        <v>1087</v>
      </c>
    </row>
    <row r="42" spans="2:6" x14ac:dyDescent="0.35">
      <c r="B42" s="129"/>
      <c r="C42" s="124"/>
      <c r="D42" s="133"/>
      <c r="E42" s="139" t="s">
        <v>1088</v>
      </c>
      <c r="F42" s="140" t="s">
        <v>860</v>
      </c>
    </row>
    <row r="43" spans="2:6" x14ac:dyDescent="0.35">
      <c r="B43" s="129"/>
      <c r="C43" s="124"/>
      <c r="D43" s="133"/>
      <c r="E43" s="139" t="s">
        <v>864</v>
      </c>
      <c r="F43" s="140" t="s">
        <v>1069</v>
      </c>
    </row>
    <row r="44" spans="2:6" ht="29" x14ac:dyDescent="0.35">
      <c r="B44" s="129"/>
      <c r="C44" s="124"/>
      <c r="D44" s="133"/>
      <c r="E44" s="139" t="s">
        <v>1089</v>
      </c>
      <c r="F44" s="140" t="s">
        <v>1070</v>
      </c>
    </row>
    <row r="45" spans="2:6" x14ac:dyDescent="0.35">
      <c r="B45" s="129"/>
      <c r="C45" s="124"/>
      <c r="D45" s="133"/>
      <c r="E45" s="139" t="s">
        <v>865</v>
      </c>
      <c r="F45" s="140" t="s">
        <v>1080</v>
      </c>
    </row>
    <row r="46" spans="2:6" x14ac:dyDescent="0.35">
      <c r="B46" s="129"/>
      <c r="C46" s="124"/>
      <c r="D46" s="133"/>
      <c r="E46" s="139" t="s">
        <v>1090</v>
      </c>
      <c r="F46" s="140" t="s">
        <v>1081</v>
      </c>
    </row>
    <row r="47" spans="2:6" x14ac:dyDescent="0.35">
      <c r="B47" s="129"/>
      <c r="C47" s="124"/>
      <c r="D47" s="133"/>
      <c r="E47" s="139" t="s">
        <v>867</v>
      </c>
      <c r="F47" s="140" t="s">
        <v>1087</v>
      </c>
    </row>
    <row r="48" spans="2:6" x14ac:dyDescent="0.35">
      <c r="B48" s="129"/>
      <c r="C48" s="124"/>
      <c r="D48" s="133"/>
      <c r="E48" s="139" t="s">
        <v>1022</v>
      </c>
      <c r="F48" s="140"/>
    </row>
    <row r="49" spans="2:6" x14ac:dyDescent="0.35">
      <c r="B49" s="129"/>
      <c r="C49" s="124"/>
      <c r="D49" s="133"/>
      <c r="E49" s="139" t="s">
        <v>868</v>
      </c>
      <c r="F49" s="140"/>
    </row>
    <row r="50" spans="2:6" ht="29" x14ac:dyDescent="0.35">
      <c r="B50" s="129"/>
      <c r="C50" s="124"/>
      <c r="D50" s="133"/>
      <c r="E50" s="139" t="s">
        <v>869</v>
      </c>
      <c r="F50" s="140"/>
    </row>
    <row r="51" spans="2:6" ht="29" x14ac:dyDescent="0.35">
      <c r="B51" s="129"/>
      <c r="C51" s="124"/>
      <c r="D51" s="133"/>
      <c r="E51" s="139" t="s">
        <v>1091</v>
      </c>
      <c r="F51" s="140" t="s">
        <v>860</v>
      </c>
    </row>
    <row r="52" spans="2:6" ht="29" x14ac:dyDescent="0.35">
      <c r="B52" s="129"/>
      <c r="C52" s="124"/>
      <c r="D52" s="133"/>
      <c r="E52" s="139" t="s">
        <v>1092</v>
      </c>
      <c r="F52" s="140" t="s">
        <v>1069</v>
      </c>
    </row>
    <row r="53" spans="2:6" ht="29" x14ac:dyDescent="0.35">
      <c r="B53" s="129"/>
      <c r="C53" s="124"/>
      <c r="D53" s="133"/>
      <c r="E53" s="139" t="s">
        <v>1093</v>
      </c>
      <c r="F53" s="140" t="s">
        <v>1070</v>
      </c>
    </row>
    <row r="54" spans="2:6" ht="29" x14ac:dyDescent="0.35">
      <c r="B54" s="129"/>
      <c r="C54" s="124"/>
      <c r="D54" s="133"/>
      <c r="E54" s="139" t="s">
        <v>872</v>
      </c>
      <c r="F54" s="140" t="s">
        <v>1080</v>
      </c>
    </row>
    <row r="55" spans="2:6" ht="29" x14ac:dyDescent="0.35">
      <c r="B55" s="129"/>
      <c r="C55" s="124"/>
      <c r="D55" s="133"/>
      <c r="E55" s="139" t="s">
        <v>1094</v>
      </c>
      <c r="F55" s="140" t="s">
        <v>1081</v>
      </c>
    </row>
    <row r="56" spans="2:6" ht="29" x14ac:dyDescent="0.35">
      <c r="B56" s="129"/>
      <c r="C56" s="124"/>
      <c r="D56" s="133"/>
      <c r="E56" s="139" t="s">
        <v>1095</v>
      </c>
      <c r="F56" s="140" t="s">
        <v>1087</v>
      </c>
    </row>
    <row r="57" spans="2:6" ht="29" x14ac:dyDescent="0.35">
      <c r="B57" s="129"/>
      <c r="C57" s="124"/>
      <c r="D57" s="133"/>
      <c r="E57" s="139" t="s">
        <v>1096</v>
      </c>
      <c r="F57" s="140" t="s">
        <v>860</v>
      </c>
    </row>
    <row r="58" spans="2:6" ht="29" x14ac:dyDescent="0.35">
      <c r="B58" s="129"/>
      <c r="C58" s="124"/>
      <c r="D58" s="133"/>
      <c r="E58" s="139" t="s">
        <v>1097</v>
      </c>
      <c r="F58" s="140" t="s">
        <v>1069</v>
      </c>
    </row>
    <row r="59" spans="2:6" ht="29" x14ac:dyDescent="0.35">
      <c r="B59" s="129"/>
      <c r="C59" s="124"/>
      <c r="D59" s="133"/>
      <c r="E59" s="139" t="s">
        <v>883</v>
      </c>
      <c r="F59" s="140" t="s">
        <v>1070</v>
      </c>
    </row>
    <row r="60" spans="2:6" ht="29" x14ac:dyDescent="0.35">
      <c r="B60" s="129"/>
      <c r="C60" s="124"/>
      <c r="D60" s="133"/>
      <c r="E60" s="139" t="s">
        <v>884</v>
      </c>
      <c r="F60" s="140" t="s">
        <v>1080</v>
      </c>
    </row>
    <row r="61" spans="2:6" ht="29" x14ac:dyDescent="0.35">
      <c r="B61" s="129"/>
      <c r="C61" s="124"/>
      <c r="D61" s="133"/>
      <c r="E61" s="139" t="s">
        <v>885</v>
      </c>
      <c r="F61" s="140" t="s">
        <v>1081</v>
      </c>
    </row>
    <row r="62" spans="2:6" ht="29" x14ac:dyDescent="0.35">
      <c r="B62" s="129"/>
      <c r="C62" s="124"/>
      <c r="D62" s="133"/>
      <c r="E62" s="139" t="s">
        <v>1098</v>
      </c>
      <c r="F62" s="140" t="s">
        <v>1087</v>
      </c>
    </row>
    <row r="63" spans="2:6" ht="29" x14ac:dyDescent="0.35">
      <c r="B63" s="129"/>
      <c r="C63" s="124"/>
      <c r="D63" s="133"/>
      <c r="E63" s="139" t="s">
        <v>887</v>
      </c>
      <c r="F63" s="140"/>
    </row>
    <row r="64" spans="2:6" ht="29" x14ac:dyDescent="0.35">
      <c r="B64" s="129"/>
      <c r="C64" s="124"/>
      <c r="D64" s="133"/>
      <c r="E64" s="139" t="s">
        <v>888</v>
      </c>
      <c r="F64" s="140"/>
    </row>
    <row r="65" spans="2:6" ht="29" x14ac:dyDescent="0.35">
      <c r="B65" s="129"/>
      <c r="C65" s="124"/>
      <c r="D65" s="133"/>
      <c r="E65" s="139" t="s">
        <v>889</v>
      </c>
      <c r="F65" s="140"/>
    </row>
    <row r="66" spans="2:6" ht="29" x14ac:dyDescent="0.35">
      <c r="B66" s="129"/>
      <c r="C66" s="124"/>
      <c r="D66" s="133"/>
      <c r="E66" s="139" t="s">
        <v>890</v>
      </c>
      <c r="F66" s="140"/>
    </row>
    <row r="67" spans="2:6" ht="29" x14ac:dyDescent="0.35">
      <c r="B67" s="129"/>
      <c r="C67" s="124"/>
      <c r="D67" s="133"/>
      <c r="E67" s="139" t="s">
        <v>891</v>
      </c>
      <c r="F67" s="140"/>
    </row>
    <row r="68" spans="2:6" ht="29" x14ac:dyDescent="0.35">
      <c r="B68" s="129"/>
      <c r="C68" s="124"/>
      <c r="D68" s="133"/>
      <c r="E68" s="139" t="s">
        <v>892</v>
      </c>
      <c r="F68" s="140"/>
    </row>
    <row r="69" spans="2:6" ht="29" x14ac:dyDescent="0.35">
      <c r="B69" s="129"/>
      <c r="C69" s="124"/>
      <c r="D69" s="133"/>
      <c r="E69" s="139" t="s">
        <v>893</v>
      </c>
      <c r="F69" s="140"/>
    </row>
    <row r="70" spans="2:6" ht="29" x14ac:dyDescent="0.35">
      <c r="B70" s="129"/>
      <c r="C70" s="124"/>
      <c r="D70" s="133"/>
      <c r="E70" s="139" t="s">
        <v>894</v>
      </c>
      <c r="F70" s="140"/>
    </row>
    <row r="71" spans="2:6" ht="29" x14ac:dyDescent="0.35">
      <c r="B71" s="129"/>
      <c r="C71" s="124"/>
      <c r="D71" s="133"/>
      <c r="E71" s="139" t="s">
        <v>895</v>
      </c>
      <c r="F71" s="140"/>
    </row>
    <row r="72" spans="2:6" ht="29" x14ac:dyDescent="0.35">
      <c r="B72" s="129"/>
      <c r="C72" s="124"/>
      <c r="D72" s="133"/>
      <c r="E72" s="139" t="s">
        <v>896</v>
      </c>
      <c r="F72" s="140"/>
    </row>
    <row r="73" spans="2:6" ht="29" x14ac:dyDescent="0.35">
      <c r="B73" s="129"/>
      <c r="C73" s="124"/>
      <c r="D73" s="133"/>
      <c r="E73" s="139" t="s">
        <v>897</v>
      </c>
      <c r="F73" s="140"/>
    </row>
    <row r="74" spans="2:6" ht="29" x14ac:dyDescent="0.35">
      <c r="B74" s="129"/>
      <c r="C74" s="124"/>
      <c r="D74" s="133"/>
      <c r="E74" s="139" t="s">
        <v>898</v>
      </c>
      <c r="F74" s="140"/>
    </row>
    <row r="75" spans="2:6" ht="29" x14ac:dyDescent="0.35">
      <c r="B75" s="129"/>
      <c r="C75" s="124"/>
      <c r="D75" s="133"/>
      <c r="E75" s="139" t="s">
        <v>899</v>
      </c>
      <c r="F75" s="140"/>
    </row>
    <row r="76" spans="2:6" ht="29" x14ac:dyDescent="0.35">
      <c r="B76" s="129"/>
      <c r="C76" s="124"/>
      <c r="D76" s="133"/>
      <c r="E76" s="139" t="s">
        <v>900</v>
      </c>
      <c r="F76" s="140"/>
    </row>
    <row r="77" spans="2:6" ht="29" x14ac:dyDescent="0.35">
      <c r="B77" s="129"/>
      <c r="C77" s="124"/>
      <c r="D77" s="133"/>
      <c r="E77" s="139" t="s">
        <v>901</v>
      </c>
      <c r="F77" s="140"/>
    </row>
    <row r="78" spans="2:6" ht="29" x14ac:dyDescent="0.35">
      <c r="B78" s="129"/>
      <c r="C78" s="124"/>
      <c r="D78" s="133"/>
      <c r="E78" s="139" t="s">
        <v>902</v>
      </c>
      <c r="F78" s="140"/>
    </row>
    <row r="79" spans="2:6" ht="29" x14ac:dyDescent="0.35">
      <c r="B79" s="129"/>
      <c r="C79" s="124"/>
      <c r="D79" s="133"/>
      <c r="E79" s="139" t="s">
        <v>903</v>
      </c>
      <c r="F79" s="140"/>
    </row>
    <row r="80" spans="2:6" ht="29" x14ac:dyDescent="0.35">
      <c r="B80" s="129"/>
      <c r="C80" s="124"/>
      <c r="D80" s="133"/>
      <c r="E80" s="139" t="s">
        <v>904</v>
      </c>
      <c r="F80" s="140"/>
    </row>
    <row r="81" spans="2:6" ht="29" x14ac:dyDescent="0.35">
      <c r="B81" s="129"/>
      <c r="C81" s="124"/>
      <c r="D81" s="133"/>
      <c r="E81" s="139" t="s">
        <v>905</v>
      </c>
      <c r="F81" s="140"/>
    </row>
    <row r="82" spans="2:6" ht="29" x14ac:dyDescent="0.35">
      <c r="B82" s="129"/>
      <c r="C82" s="124"/>
      <c r="D82" s="133"/>
      <c r="E82" s="139" t="s">
        <v>906</v>
      </c>
      <c r="F82" s="140"/>
    </row>
    <row r="83" spans="2:6" ht="29" x14ac:dyDescent="0.35">
      <c r="B83" s="129"/>
      <c r="C83" s="124"/>
      <c r="D83" s="133"/>
      <c r="E83" s="139" t="s">
        <v>907</v>
      </c>
      <c r="F83" s="140"/>
    </row>
    <row r="84" spans="2:6" ht="29" x14ac:dyDescent="0.35">
      <c r="B84" s="129"/>
      <c r="C84" s="124"/>
      <c r="D84" s="133"/>
      <c r="E84" s="139" t="s">
        <v>908</v>
      </c>
      <c r="F84" s="140"/>
    </row>
    <row r="85" spans="2:6" ht="29" x14ac:dyDescent="0.35">
      <c r="B85" s="129"/>
      <c r="C85" s="124"/>
      <c r="D85" s="133"/>
      <c r="E85" s="139" t="s">
        <v>909</v>
      </c>
      <c r="F85" s="140"/>
    </row>
    <row r="86" spans="2:6" ht="29" x14ac:dyDescent="0.35">
      <c r="B86" s="129"/>
      <c r="C86" s="124"/>
      <c r="D86" s="133"/>
      <c r="E86" s="139" t="s">
        <v>910</v>
      </c>
      <c r="F86" s="140"/>
    </row>
    <row r="87" spans="2:6" ht="29" x14ac:dyDescent="0.35">
      <c r="B87" s="129"/>
      <c r="C87" s="124"/>
      <c r="D87" s="133"/>
      <c r="E87" s="139" t="s">
        <v>911</v>
      </c>
      <c r="F87" s="140"/>
    </row>
    <row r="88" spans="2:6" ht="29" x14ac:dyDescent="0.35">
      <c r="B88" s="129"/>
      <c r="C88" s="124"/>
      <c r="D88" s="133"/>
      <c r="E88" s="139" t="s">
        <v>912</v>
      </c>
      <c r="F88" s="140"/>
    </row>
    <row r="89" spans="2:6" ht="29" x14ac:dyDescent="0.35">
      <c r="B89" s="129"/>
      <c r="C89" s="124"/>
      <c r="D89" s="133"/>
      <c r="E89" s="139" t="s">
        <v>913</v>
      </c>
      <c r="F89" s="140"/>
    </row>
    <row r="90" spans="2:6" ht="29" x14ac:dyDescent="0.35">
      <c r="B90" s="129"/>
      <c r="C90" s="124"/>
      <c r="D90" s="133"/>
      <c r="E90" s="139" t="s">
        <v>914</v>
      </c>
      <c r="F90" s="140"/>
    </row>
    <row r="91" spans="2:6" ht="29" x14ac:dyDescent="0.35">
      <c r="B91" s="129"/>
      <c r="C91" s="124"/>
      <c r="D91" s="133"/>
      <c r="E91" s="139" t="s">
        <v>915</v>
      </c>
      <c r="F91" s="140"/>
    </row>
    <row r="92" spans="2:6" ht="29" x14ac:dyDescent="0.35">
      <c r="B92" s="129"/>
      <c r="C92" s="124"/>
      <c r="D92" s="133"/>
      <c r="E92" s="139" t="s">
        <v>916</v>
      </c>
      <c r="F92" s="140"/>
    </row>
    <row r="93" spans="2:6" ht="29" x14ac:dyDescent="0.35">
      <c r="B93" s="129"/>
      <c r="C93" s="124"/>
      <c r="D93" s="133"/>
      <c r="E93" s="139" t="s">
        <v>917</v>
      </c>
      <c r="F93" s="140"/>
    </row>
    <row r="94" spans="2:6" ht="29" x14ac:dyDescent="0.35">
      <c r="B94" s="129"/>
      <c r="C94" s="124"/>
      <c r="D94" s="133"/>
      <c r="E94" s="139" t="s">
        <v>918</v>
      </c>
      <c r="F94" s="140"/>
    </row>
    <row r="95" spans="2:6" ht="29" x14ac:dyDescent="0.35">
      <c r="B95" s="129"/>
      <c r="C95" s="124"/>
      <c r="D95" s="133"/>
      <c r="E95" s="139" t="s">
        <v>919</v>
      </c>
      <c r="F95" s="140"/>
    </row>
    <row r="96" spans="2:6" ht="29" x14ac:dyDescent="0.35">
      <c r="B96" s="129"/>
      <c r="C96" s="124"/>
      <c r="D96" s="133"/>
      <c r="E96" s="139" t="s">
        <v>920</v>
      </c>
      <c r="F96" s="140"/>
    </row>
    <row r="97" spans="2:6" ht="29" x14ac:dyDescent="0.35">
      <c r="B97" s="129"/>
      <c r="C97" s="124"/>
      <c r="D97" s="133"/>
      <c r="E97" s="139" t="s">
        <v>921</v>
      </c>
      <c r="F97" s="140"/>
    </row>
    <row r="98" spans="2:6" ht="29" x14ac:dyDescent="0.35">
      <c r="B98" s="129"/>
      <c r="C98" s="124"/>
      <c r="D98" s="133"/>
      <c r="E98" s="139" t="s">
        <v>922</v>
      </c>
      <c r="F98" s="140"/>
    </row>
    <row r="99" spans="2:6" ht="29" x14ac:dyDescent="0.35">
      <c r="B99" s="129"/>
      <c r="C99" s="124"/>
      <c r="D99" s="133"/>
      <c r="E99" s="139" t="s">
        <v>923</v>
      </c>
      <c r="F99" s="140"/>
    </row>
    <row r="100" spans="2:6" ht="29" x14ac:dyDescent="0.35">
      <c r="B100" s="129"/>
      <c r="C100" s="124"/>
      <c r="D100" s="133"/>
      <c r="E100" s="139" t="s">
        <v>924</v>
      </c>
      <c r="F100" s="140"/>
    </row>
    <row r="101" spans="2:6" ht="29" x14ac:dyDescent="0.35">
      <c r="B101" s="129"/>
      <c r="C101" s="124"/>
      <c r="D101" s="133"/>
      <c r="E101" s="139" t="s">
        <v>925</v>
      </c>
      <c r="F101" s="140"/>
    </row>
    <row r="102" spans="2:6" ht="29" x14ac:dyDescent="0.35">
      <c r="B102" s="129"/>
      <c r="C102" s="124"/>
      <c r="D102" s="133"/>
      <c r="E102" s="139" t="s">
        <v>926</v>
      </c>
      <c r="F102" s="140"/>
    </row>
    <row r="103" spans="2:6" ht="29" x14ac:dyDescent="0.35">
      <c r="B103" s="129"/>
      <c r="C103" s="124"/>
      <c r="D103" s="133"/>
      <c r="E103" s="139" t="s">
        <v>927</v>
      </c>
      <c r="F103" s="140"/>
    </row>
    <row r="104" spans="2:6" ht="29" x14ac:dyDescent="0.35">
      <c r="B104" s="129"/>
      <c r="C104" s="124"/>
      <c r="D104" s="133"/>
      <c r="E104" s="139" t="s">
        <v>928</v>
      </c>
      <c r="F104" s="140"/>
    </row>
    <row r="105" spans="2:6" ht="29" x14ac:dyDescent="0.35">
      <c r="B105" s="129"/>
      <c r="C105" s="124"/>
      <c r="D105" s="133"/>
      <c r="E105" s="139" t="s">
        <v>929</v>
      </c>
      <c r="F105" s="140"/>
    </row>
    <row r="106" spans="2:6" ht="29" x14ac:dyDescent="0.35">
      <c r="B106" s="129"/>
      <c r="C106" s="124"/>
      <c r="D106" s="133"/>
      <c r="E106" s="139" t="s">
        <v>930</v>
      </c>
      <c r="F106" s="140"/>
    </row>
    <row r="107" spans="2:6" ht="29" x14ac:dyDescent="0.35">
      <c r="B107" s="129"/>
      <c r="C107" s="124"/>
      <c r="D107" s="133"/>
      <c r="E107" s="139" t="s">
        <v>931</v>
      </c>
      <c r="F107" s="140"/>
    </row>
    <row r="108" spans="2:6" ht="29" x14ac:dyDescent="0.35">
      <c r="B108" s="129"/>
      <c r="C108" s="124"/>
      <c r="D108" s="133"/>
      <c r="E108" s="139" t="s">
        <v>932</v>
      </c>
      <c r="F108" s="140"/>
    </row>
    <row r="109" spans="2:6" ht="29" x14ac:dyDescent="0.35">
      <c r="B109" s="129"/>
      <c r="C109" s="124"/>
      <c r="D109" s="133"/>
      <c r="E109" s="139" t="s">
        <v>933</v>
      </c>
      <c r="F109" s="140"/>
    </row>
    <row r="110" spans="2:6" ht="29" x14ac:dyDescent="0.35">
      <c r="B110" s="129"/>
      <c r="C110" s="124"/>
      <c r="D110" s="133"/>
      <c r="E110" s="139" t="s">
        <v>934</v>
      </c>
      <c r="F110" s="140"/>
    </row>
    <row r="111" spans="2:6" ht="29" x14ac:dyDescent="0.35">
      <c r="B111" s="129"/>
      <c r="C111" s="124"/>
      <c r="D111" s="133"/>
      <c r="E111" s="139" t="s">
        <v>935</v>
      </c>
      <c r="F111" s="140"/>
    </row>
    <row r="112" spans="2:6" ht="29" x14ac:dyDescent="0.35">
      <c r="B112" s="129"/>
      <c r="C112" s="124"/>
      <c r="D112" s="133"/>
      <c r="E112" s="139" t="s">
        <v>936</v>
      </c>
      <c r="F112" s="140"/>
    </row>
    <row r="113" spans="2:6" ht="29" x14ac:dyDescent="0.35">
      <c r="B113" s="129"/>
      <c r="C113" s="124"/>
      <c r="D113" s="133"/>
      <c r="E113" s="139" t="s">
        <v>937</v>
      </c>
      <c r="F113" s="140"/>
    </row>
    <row r="114" spans="2:6" ht="29" x14ac:dyDescent="0.35">
      <c r="B114" s="129"/>
      <c r="C114" s="124"/>
      <c r="D114" s="133"/>
      <c r="E114" s="139" t="s">
        <v>938</v>
      </c>
      <c r="F114" s="140"/>
    </row>
    <row r="115" spans="2:6" ht="29" x14ac:dyDescent="0.35">
      <c r="B115" s="129"/>
      <c r="C115" s="124"/>
      <c r="D115" s="133"/>
      <c r="E115" s="139" t="s">
        <v>939</v>
      </c>
      <c r="F115" s="140"/>
    </row>
    <row r="116" spans="2:6" ht="29" x14ac:dyDescent="0.35">
      <c r="B116" s="129"/>
      <c r="C116" s="124"/>
      <c r="D116" s="133"/>
      <c r="E116" s="139" t="s">
        <v>940</v>
      </c>
      <c r="F116" s="140"/>
    </row>
    <row r="117" spans="2:6" ht="29" x14ac:dyDescent="0.35">
      <c r="B117" s="129"/>
      <c r="C117" s="124"/>
      <c r="D117" s="133"/>
      <c r="E117" s="139" t="s">
        <v>941</v>
      </c>
      <c r="F117" s="140"/>
    </row>
    <row r="118" spans="2:6" ht="29" x14ac:dyDescent="0.35">
      <c r="B118" s="129"/>
      <c r="C118" s="124"/>
      <c r="D118" s="133"/>
      <c r="E118" s="139" t="s">
        <v>942</v>
      </c>
      <c r="F118" s="140"/>
    </row>
    <row r="119" spans="2:6" ht="29" x14ac:dyDescent="0.35">
      <c r="B119" s="129"/>
      <c r="C119" s="124"/>
      <c r="D119" s="133"/>
      <c r="E119" s="139" t="s">
        <v>943</v>
      </c>
      <c r="F119" s="140"/>
    </row>
    <row r="120" spans="2:6" ht="29" x14ac:dyDescent="0.35">
      <c r="B120" s="129"/>
      <c r="C120" s="124"/>
      <c r="D120" s="133"/>
      <c r="E120" s="139" t="s">
        <v>944</v>
      </c>
      <c r="F120" s="140"/>
    </row>
    <row r="121" spans="2:6" ht="29" x14ac:dyDescent="0.35">
      <c r="B121" s="129"/>
      <c r="C121" s="124"/>
      <c r="D121" s="133"/>
      <c r="E121" s="139" t="s">
        <v>945</v>
      </c>
      <c r="F121" s="140"/>
    </row>
    <row r="122" spans="2:6" ht="29" x14ac:dyDescent="0.35">
      <c r="B122" s="129"/>
      <c r="C122" s="124"/>
      <c r="D122" s="133"/>
      <c r="E122" s="139" t="s">
        <v>946</v>
      </c>
      <c r="F122" s="140"/>
    </row>
    <row r="123" spans="2:6" ht="29" x14ac:dyDescent="0.35">
      <c r="B123" s="129"/>
      <c r="C123" s="124"/>
      <c r="D123" s="133"/>
      <c r="E123" s="139" t="s">
        <v>947</v>
      </c>
      <c r="F123" s="140"/>
    </row>
    <row r="124" spans="2:6" ht="29" x14ac:dyDescent="0.35">
      <c r="B124" s="129"/>
      <c r="C124" s="124"/>
      <c r="D124" s="133"/>
      <c r="E124" s="139" t="s">
        <v>948</v>
      </c>
      <c r="F124" s="140"/>
    </row>
    <row r="125" spans="2:6" ht="29" x14ac:dyDescent="0.35">
      <c r="B125" s="129"/>
      <c r="C125" s="124"/>
      <c r="D125" s="133"/>
      <c r="E125" s="139" t="s">
        <v>949</v>
      </c>
      <c r="F125" s="140"/>
    </row>
    <row r="126" spans="2:6" ht="29" x14ac:dyDescent="0.35">
      <c r="B126" s="129"/>
      <c r="C126" s="124"/>
      <c r="D126" s="133"/>
      <c r="E126" s="139" t="s">
        <v>950</v>
      </c>
      <c r="F126" s="140"/>
    </row>
    <row r="127" spans="2:6" ht="29" x14ac:dyDescent="0.35">
      <c r="B127" s="129"/>
      <c r="C127" s="124"/>
      <c r="D127" s="133"/>
      <c r="E127" s="139" t="s">
        <v>951</v>
      </c>
      <c r="F127" s="140"/>
    </row>
    <row r="128" spans="2:6" ht="29" x14ac:dyDescent="0.35">
      <c r="B128" s="129"/>
      <c r="C128" s="124"/>
      <c r="D128" s="133"/>
      <c r="E128" s="139" t="s">
        <v>952</v>
      </c>
      <c r="F128" s="140"/>
    </row>
    <row r="129" spans="2:6" ht="29" x14ac:dyDescent="0.35">
      <c r="B129" s="129"/>
      <c r="C129" s="124"/>
      <c r="D129" s="133"/>
      <c r="E129" s="139" t="s">
        <v>953</v>
      </c>
      <c r="F129" s="140"/>
    </row>
    <row r="130" spans="2:6" ht="29" x14ac:dyDescent="0.35">
      <c r="B130" s="129"/>
      <c r="C130" s="124"/>
      <c r="D130" s="133"/>
      <c r="E130" s="139" t="s">
        <v>954</v>
      </c>
      <c r="F130" s="140"/>
    </row>
    <row r="131" spans="2:6" ht="29" x14ac:dyDescent="0.35">
      <c r="B131" s="129"/>
      <c r="C131" s="124"/>
      <c r="D131" s="133"/>
      <c r="E131" s="139" t="s">
        <v>955</v>
      </c>
      <c r="F131" s="140"/>
    </row>
    <row r="132" spans="2:6" ht="29" x14ac:dyDescent="0.35">
      <c r="B132" s="129"/>
      <c r="C132" s="124"/>
      <c r="D132" s="133"/>
      <c r="E132" s="139" t="s">
        <v>956</v>
      </c>
      <c r="F132" s="140"/>
    </row>
    <row r="133" spans="2:6" ht="29" x14ac:dyDescent="0.35">
      <c r="B133" s="129"/>
      <c r="C133" s="124"/>
      <c r="D133" s="133"/>
      <c r="E133" s="139" t="s">
        <v>957</v>
      </c>
      <c r="F133" s="140"/>
    </row>
    <row r="134" spans="2:6" ht="29" x14ac:dyDescent="0.35">
      <c r="B134" s="129"/>
      <c r="C134" s="124"/>
      <c r="D134" s="133"/>
      <c r="E134" s="139" t="s">
        <v>958</v>
      </c>
      <c r="F134" s="140"/>
    </row>
    <row r="135" spans="2:6" ht="29" x14ac:dyDescent="0.35">
      <c r="B135" s="129"/>
      <c r="C135" s="124"/>
      <c r="D135" s="133"/>
      <c r="E135" s="139" t="s">
        <v>959</v>
      </c>
      <c r="F135" s="140"/>
    </row>
    <row r="136" spans="2:6" ht="29" x14ac:dyDescent="0.35">
      <c r="B136" s="129"/>
      <c r="C136" s="124"/>
      <c r="D136" s="133"/>
      <c r="E136" s="139" t="s">
        <v>960</v>
      </c>
      <c r="F136" s="140"/>
    </row>
    <row r="137" spans="2:6" ht="29" x14ac:dyDescent="0.35">
      <c r="B137" s="129"/>
      <c r="C137" s="124"/>
      <c r="D137" s="133"/>
      <c r="E137" s="139" t="s">
        <v>961</v>
      </c>
      <c r="F137" s="140"/>
    </row>
    <row r="138" spans="2:6" ht="29" x14ac:dyDescent="0.35">
      <c r="B138" s="129"/>
      <c r="C138" s="124"/>
      <c r="D138" s="133"/>
      <c r="E138" s="139" t="s">
        <v>962</v>
      </c>
      <c r="F138" s="140"/>
    </row>
    <row r="139" spans="2:6" ht="29" x14ac:dyDescent="0.35">
      <c r="B139" s="129"/>
      <c r="C139" s="124"/>
      <c r="D139" s="133"/>
      <c r="E139" s="139" t="s">
        <v>963</v>
      </c>
      <c r="F139" s="140"/>
    </row>
    <row r="140" spans="2:6" ht="29" x14ac:dyDescent="0.35">
      <c r="B140" s="129"/>
      <c r="C140" s="124"/>
      <c r="D140" s="133"/>
      <c r="E140" s="139" t="s">
        <v>964</v>
      </c>
      <c r="F140" s="140"/>
    </row>
    <row r="141" spans="2:6" ht="29" x14ac:dyDescent="0.35">
      <c r="B141" s="129"/>
      <c r="C141" s="124"/>
      <c r="D141" s="133"/>
      <c r="E141" s="139" t="s">
        <v>965</v>
      </c>
      <c r="F141" s="140"/>
    </row>
    <row r="142" spans="2:6" ht="29" x14ac:dyDescent="0.35">
      <c r="B142" s="129"/>
      <c r="C142" s="124"/>
      <c r="D142" s="133"/>
      <c r="E142" s="139" t="s">
        <v>966</v>
      </c>
      <c r="F142" s="140"/>
    </row>
    <row r="143" spans="2:6" ht="29" x14ac:dyDescent="0.35">
      <c r="B143" s="129"/>
      <c r="C143" s="124"/>
      <c r="D143" s="133"/>
      <c r="E143" s="139" t="s">
        <v>967</v>
      </c>
      <c r="F143" s="140"/>
    </row>
    <row r="144" spans="2:6" ht="29" x14ac:dyDescent="0.35">
      <c r="B144" s="129"/>
      <c r="C144" s="124"/>
      <c r="D144" s="133"/>
      <c r="E144" s="139" t="s">
        <v>968</v>
      </c>
      <c r="F144" s="140"/>
    </row>
    <row r="145" spans="2:6" ht="29" x14ac:dyDescent="0.35">
      <c r="B145" s="129"/>
      <c r="C145" s="124"/>
      <c r="D145" s="133"/>
      <c r="E145" s="139" t="s">
        <v>969</v>
      </c>
      <c r="F145" s="140"/>
    </row>
    <row r="146" spans="2:6" ht="29" x14ac:dyDescent="0.35">
      <c r="B146" s="129"/>
      <c r="C146" s="124"/>
      <c r="D146" s="133"/>
      <c r="E146" s="139" t="s">
        <v>970</v>
      </c>
      <c r="F146" s="140"/>
    </row>
    <row r="147" spans="2:6" ht="29" x14ac:dyDescent="0.35">
      <c r="B147" s="129"/>
      <c r="C147" s="124"/>
      <c r="D147" s="133"/>
      <c r="E147" s="139" t="s">
        <v>971</v>
      </c>
      <c r="F147" s="140"/>
    </row>
    <row r="148" spans="2:6" ht="29" x14ac:dyDescent="0.35">
      <c r="B148" s="129"/>
      <c r="C148" s="124"/>
      <c r="D148" s="133"/>
      <c r="E148" s="139" t="s">
        <v>972</v>
      </c>
      <c r="F148" s="140"/>
    </row>
    <row r="149" spans="2:6" ht="29" x14ac:dyDescent="0.35">
      <c r="B149" s="129"/>
      <c r="C149" s="124"/>
      <c r="D149" s="133"/>
      <c r="E149" s="139" t="s">
        <v>973</v>
      </c>
      <c r="F149" s="140"/>
    </row>
    <row r="150" spans="2:6" ht="29" x14ac:dyDescent="0.35">
      <c r="B150" s="129"/>
      <c r="C150" s="124"/>
      <c r="D150" s="133"/>
      <c r="E150" s="139" t="s">
        <v>974</v>
      </c>
      <c r="F150" s="140"/>
    </row>
    <row r="151" spans="2:6" ht="29" x14ac:dyDescent="0.35">
      <c r="B151" s="129"/>
      <c r="C151" s="124"/>
      <c r="D151" s="133"/>
      <c r="E151" s="139" t="s">
        <v>975</v>
      </c>
      <c r="F151" s="140"/>
    </row>
    <row r="152" spans="2:6" ht="29" x14ac:dyDescent="0.35">
      <c r="B152" s="129"/>
      <c r="C152" s="124"/>
      <c r="D152" s="133"/>
      <c r="E152" s="139" t="s">
        <v>976</v>
      </c>
      <c r="F152" s="140"/>
    </row>
    <row r="153" spans="2:6" ht="29" x14ac:dyDescent="0.35">
      <c r="B153" s="129"/>
      <c r="C153" s="124"/>
      <c r="D153" s="133"/>
      <c r="E153" s="139" t="s">
        <v>977</v>
      </c>
      <c r="F153" s="140"/>
    </row>
    <row r="154" spans="2:6" ht="29" x14ac:dyDescent="0.35">
      <c r="B154" s="129"/>
      <c r="C154" s="124"/>
      <c r="D154" s="133"/>
      <c r="E154" s="139" t="s">
        <v>978</v>
      </c>
      <c r="F154" s="140"/>
    </row>
    <row r="155" spans="2:6" ht="29" x14ac:dyDescent="0.35">
      <c r="B155" s="129"/>
      <c r="C155" s="124"/>
      <c r="D155" s="133"/>
      <c r="E155" s="139" t="s">
        <v>979</v>
      </c>
      <c r="F155" s="140"/>
    </row>
    <row r="156" spans="2:6" ht="29" x14ac:dyDescent="0.35">
      <c r="B156" s="129"/>
      <c r="C156" s="124"/>
      <c r="D156" s="133"/>
      <c r="E156" s="139" t="s">
        <v>980</v>
      </c>
      <c r="F156" s="140"/>
    </row>
    <row r="157" spans="2:6" ht="29" x14ac:dyDescent="0.35">
      <c r="B157" s="129"/>
      <c r="C157" s="124"/>
      <c r="D157" s="133"/>
      <c r="E157" s="139" t="s">
        <v>981</v>
      </c>
      <c r="F157" s="140"/>
    </row>
    <row r="158" spans="2:6" ht="29" x14ac:dyDescent="0.35">
      <c r="B158" s="129"/>
      <c r="C158" s="124"/>
      <c r="D158" s="133"/>
      <c r="E158" s="139" t="s">
        <v>982</v>
      </c>
      <c r="F158" s="140"/>
    </row>
    <row r="159" spans="2:6" ht="29" x14ac:dyDescent="0.35">
      <c r="B159" s="129"/>
      <c r="C159" s="124"/>
      <c r="D159" s="133"/>
      <c r="E159" s="139" t="s">
        <v>983</v>
      </c>
      <c r="F159" s="140"/>
    </row>
    <row r="160" spans="2:6" ht="29" x14ac:dyDescent="0.35">
      <c r="B160" s="129"/>
      <c r="C160" s="124"/>
      <c r="D160" s="133"/>
      <c r="E160" s="139" t="s">
        <v>984</v>
      </c>
      <c r="F160" s="140"/>
    </row>
    <row r="161" spans="2:6" ht="29" x14ac:dyDescent="0.35">
      <c r="B161" s="129"/>
      <c r="C161" s="124"/>
      <c r="D161" s="133"/>
      <c r="E161" s="139" t="s">
        <v>985</v>
      </c>
      <c r="F161" s="140"/>
    </row>
    <row r="162" spans="2:6" ht="29" x14ac:dyDescent="0.35">
      <c r="B162" s="129"/>
      <c r="C162" s="124"/>
      <c r="D162" s="133"/>
      <c r="E162" s="139" t="s">
        <v>986</v>
      </c>
      <c r="F162" s="140"/>
    </row>
    <row r="163" spans="2:6" ht="29" x14ac:dyDescent="0.35">
      <c r="B163" s="129"/>
      <c r="C163" s="124"/>
      <c r="D163" s="133"/>
      <c r="E163" s="139" t="s">
        <v>987</v>
      </c>
      <c r="F163" s="140"/>
    </row>
    <row r="164" spans="2:6" ht="29" x14ac:dyDescent="0.35">
      <c r="B164" s="129"/>
      <c r="C164" s="124"/>
      <c r="D164" s="133"/>
      <c r="E164" s="139" t="s">
        <v>988</v>
      </c>
      <c r="F164" s="140"/>
    </row>
    <row r="165" spans="2:6" x14ac:dyDescent="0.35">
      <c r="B165" s="129"/>
      <c r="C165" s="124"/>
      <c r="D165" s="133"/>
      <c r="E165" s="139" t="s">
        <v>992</v>
      </c>
      <c r="F165" s="140" t="s">
        <v>860</v>
      </c>
    </row>
    <row r="166" spans="2:6" x14ac:dyDescent="0.35">
      <c r="B166" s="129"/>
      <c r="C166" s="124"/>
      <c r="D166" s="133"/>
      <c r="E166" s="139" t="s">
        <v>1099</v>
      </c>
      <c r="F166" s="140" t="s">
        <v>1069</v>
      </c>
    </row>
    <row r="167" spans="2:6" x14ac:dyDescent="0.35">
      <c r="B167" s="129"/>
      <c r="C167" s="124"/>
      <c r="D167" s="133"/>
      <c r="E167" s="139" t="s">
        <v>1100</v>
      </c>
      <c r="F167" s="140" t="s">
        <v>1070</v>
      </c>
    </row>
    <row r="168" spans="2:6" x14ac:dyDescent="0.35">
      <c r="B168" s="129"/>
      <c r="C168" s="124"/>
      <c r="D168" s="133"/>
      <c r="E168" s="139" t="s">
        <v>995</v>
      </c>
      <c r="F168" s="140" t="s">
        <v>1080</v>
      </c>
    </row>
    <row r="169" spans="2:6" x14ac:dyDescent="0.35">
      <c r="B169" s="129"/>
      <c r="C169" s="124"/>
      <c r="D169" s="133"/>
      <c r="E169" s="139" t="s">
        <v>1101</v>
      </c>
      <c r="F169" s="140" t="s">
        <v>1081</v>
      </c>
    </row>
    <row r="170" spans="2:6" x14ac:dyDescent="0.35">
      <c r="B170" s="129"/>
      <c r="C170" s="124"/>
      <c r="D170" s="133"/>
      <c r="E170" s="139" t="s">
        <v>997</v>
      </c>
      <c r="F170" s="140" t="s">
        <v>1087</v>
      </c>
    </row>
    <row r="171" spans="2:6" x14ac:dyDescent="0.35">
      <c r="B171" s="129"/>
      <c r="C171" s="124"/>
      <c r="D171" s="133"/>
      <c r="E171" s="139" t="s">
        <v>1102</v>
      </c>
      <c r="F171" s="140"/>
    </row>
    <row r="172" spans="2:6" x14ac:dyDescent="0.35">
      <c r="B172" s="129"/>
      <c r="C172" s="124"/>
      <c r="D172" s="133"/>
      <c r="E172" s="139" t="s">
        <v>1103</v>
      </c>
      <c r="F172" s="140"/>
    </row>
    <row r="173" spans="2:6" x14ac:dyDescent="0.35">
      <c r="B173" s="129"/>
      <c r="C173" s="124"/>
      <c r="D173" s="133"/>
      <c r="E173" s="139" t="s">
        <v>1104</v>
      </c>
      <c r="F173" s="140"/>
    </row>
    <row r="174" spans="2:6" x14ac:dyDescent="0.35">
      <c r="B174" s="129"/>
      <c r="C174" s="124"/>
      <c r="D174" s="133"/>
      <c r="E174" s="139" t="s">
        <v>1105</v>
      </c>
      <c r="F174" s="140"/>
    </row>
    <row r="175" spans="2:6" ht="29" x14ac:dyDescent="0.35">
      <c r="B175" s="129"/>
      <c r="C175" s="124"/>
      <c r="D175" s="133"/>
      <c r="E175" s="139" t="s">
        <v>1106</v>
      </c>
      <c r="F175" s="140" t="s">
        <v>860</v>
      </c>
    </row>
    <row r="176" spans="2:6" ht="29" x14ac:dyDescent="0.35">
      <c r="B176" s="129"/>
      <c r="C176" s="124"/>
      <c r="D176" s="133"/>
      <c r="E176" s="139" t="s">
        <v>1182</v>
      </c>
      <c r="F176" s="140" t="s">
        <v>1069</v>
      </c>
    </row>
    <row r="177" spans="2:6" ht="29" x14ac:dyDescent="0.35">
      <c r="B177" s="129"/>
      <c r="C177" s="124"/>
      <c r="D177" s="133"/>
      <c r="E177" s="139" t="s">
        <v>1108</v>
      </c>
      <c r="F177" s="140" t="s">
        <v>1070</v>
      </c>
    </row>
    <row r="178" spans="2:6" ht="29" x14ac:dyDescent="0.35">
      <c r="B178" s="129"/>
      <c r="C178" s="124"/>
      <c r="D178" s="133"/>
      <c r="E178" s="139" t="s">
        <v>1109</v>
      </c>
      <c r="F178" s="140" t="s">
        <v>1080</v>
      </c>
    </row>
    <row r="179" spans="2:6" ht="29" x14ac:dyDescent="0.35">
      <c r="B179" s="129"/>
      <c r="C179" s="124"/>
      <c r="D179" s="133"/>
      <c r="E179" s="139" t="s">
        <v>1110</v>
      </c>
      <c r="F179" s="140" t="s">
        <v>1081</v>
      </c>
    </row>
    <row r="180" spans="2:6" ht="29" x14ac:dyDescent="0.35">
      <c r="B180" s="129"/>
      <c r="C180" s="124"/>
      <c r="D180" s="133"/>
      <c r="E180" s="139" t="s">
        <v>1111</v>
      </c>
      <c r="F180" s="140" t="s">
        <v>1087</v>
      </c>
    </row>
    <row r="181" spans="2:6" ht="29" x14ac:dyDescent="0.35">
      <c r="B181" s="129"/>
      <c r="C181" s="124"/>
      <c r="D181" s="133"/>
      <c r="E181" s="139" t="s">
        <v>1112</v>
      </c>
      <c r="F181" s="140"/>
    </row>
    <row r="182" spans="2:6" ht="29" x14ac:dyDescent="0.35">
      <c r="B182" s="129"/>
      <c r="C182" s="124"/>
      <c r="D182" s="133"/>
      <c r="E182" s="139" t="s">
        <v>1183</v>
      </c>
      <c r="F182" s="140"/>
    </row>
    <row r="183" spans="2:6" ht="29" x14ac:dyDescent="0.35">
      <c r="B183" s="129"/>
      <c r="C183" s="124"/>
      <c r="D183" s="133"/>
      <c r="E183" s="139" t="s">
        <v>1184</v>
      </c>
      <c r="F183" s="140"/>
    </row>
    <row r="184" spans="2:6" ht="29" x14ac:dyDescent="0.35">
      <c r="B184" s="129"/>
      <c r="C184" s="124"/>
      <c r="D184" s="133"/>
      <c r="E184" s="139" t="s">
        <v>1185</v>
      </c>
      <c r="F184" s="140"/>
    </row>
    <row r="185" spans="2:6" ht="29" x14ac:dyDescent="0.35">
      <c r="B185" s="129"/>
      <c r="C185" s="124"/>
      <c r="D185" s="133"/>
      <c r="E185" s="139" t="s">
        <v>1186</v>
      </c>
      <c r="F185" s="140"/>
    </row>
    <row r="186" spans="2:6" ht="29" x14ac:dyDescent="0.35">
      <c r="B186" s="129"/>
      <c r="C186" s="124"/>
      <c r="D186" s="133"/>
      <c r="E186" s="139" t="s">
        <v>1187</v>
      </c>
      <c r="F186" s="140"/>
    </row>
    <row r="187" spans="2:6" ht="29" x14ac:dyDescent="0.35">
      <c r="B187" s="129"/>
      <c r="C187" s="124"/>
      <c r="D187" s="133"/>
      <c r="E187" s="139" t="s">
        <v>1188</v>
      </c>
      <c r="F187" s="140"/>
    </row>
    <row r="188" spans="2:6" ht="29" x14ac:dyDescent="0.35">
      <c r="B188" s="129"/>
      <c r="C188" s="124"/>
      <c r="D188" s="133"/>
      <c r="E188" s="139" t="s">
        <v>1189</v>
      </c>
      <c r="F188" s="140"/>
    </row>
    <row r="189" spans="2:6" ht="29" x14ac:dyDescent="0.35">
      <c r="B189" s="129"/>
      <c r="C189" s="124"/>
      <c r="D189" s="133"/>
      <c r="E189" s="139" t="s">
        <v>1190</v>
      </c>
      <c r="F189" s="140"/>
    </row>
    <row r="190" spans="2:6" ht="29" x14ac:dyDescent="0.35">
      <c r="B190" s="129"/>
      <c r="C190" s="124"/>
      <c r="D190" s="133"/>
      <c r="E190" s="139" t="s">
        <v>1010</v>
      </c>
      <c r="F190" s="140" t="s">
        <v>860</v>
      </c>
    </row>
    <row r="191" spans="2:6" ht="29" x14ac:dyDescent="0.35">
      <c r="B191" s="129"/>
      <c r="C191" s="124"/>
      <c r="D191" s="133"/>
      <c r="E191" s="139" t="s">
        <v>1012</v>
      </c>
      <c r="F191" s="140" t="s">
        <v>1069</v>
      </c>
    </row>
    <row r="192" spans="2:6" ht="29" x14ac:dyDescent="0.35">
      <c r="B192" s="129"/>
      <c r="C192" s="124"/>
      <c r="D192" s="133"/>
      <c r="E192" s="139" t="s">
        <v>1013</v>
      </c>
      <c r="F192" s="140" t="s">
        <v>1070</v>
      </c>
    </row>
    <row r="193" spans="2:6" x14ac:dyDescent="0.35">
      <c r="B193" s="129"/>
      <c r="C193" s="124"/>
      <c r="D193" s="133"/>
      <c r="E193" s="133"/>
      <c r="F193" s="140" t="s">
        <v>1080</v>
      </c>
    </row>
    <row r="194" spans="2:6" x14ac:dyDescent="0.35">
      <c r="B194" s="129"/>
      <c r="C194" s="124"/>
      <c r="D194" s="133"/>
      <c r="E194" s="133"/>
      <c r="F194" s="140" t="s">
        <v>1081</v>
      </c>
    </row>
    <row r="195" spans="2:6" x14ac:dyDescent="0.35">
      <c r="B195" s="129"/>
      <c r="C195" s="124"/>
      <c r="D195" s="133"/>
      <c r="E195" s="133"/>
      <c r="F195" s="140" t="s">
        <v>1087</v>
      </c>
    </row>
    <row r="196" spans="2:6" x14ac:dyDescent="0.35">
      <c r="B196" s="129"/>
      <c r="C196" s="124"/>
      <c r="D196" s="133"/>
      <c r="E196" s="133"/>
      <c r="F196" s="140" t="s">
        <v>860</v>
      </c>
    </row>
    <row r="197" spans="2:6" x14ac:dyDescent="0.35">
      <c r="B197" s="129"/>
      <c r="C197" s="124"/>
      <c r="D197" s="133"/>
      <c r="E197" s="133"/>
      <c r="F197" s="140" t="s">
        <v>1069</v>
      </c>
    </row>
    <row r="198" spans="2:6" x14ac:dyDescent="0.35">
      <c r="B198" s="129"/>
      <c r="C198" s="124"/>
      <c r="D198" s="133"/>
      <c r="E198" s="133"/>
      <c r="F198" s="140" t="s">
        <v>1070</v>
      </c>
    </row>
    <row r="199" spans="2:6" x14ac:dyDescent="0.35">
      <c r="B199" s="129"/>
      <c r="C199" s="124"/>
      <c r="D199" s="133"/>
      <c r="E199" s="133"/>
      <c r="F199" s="140" t="s">
        <v>1080</v>
      </c>
    </row>
    <row r="200" spans="2:6" x14ac:dyDescent="0.35">
      <c r="B200" s="129"/>
      <c r="C200" s="124"/>
      <c r="D200" s="133"/>
      <c r="E200" s="133"/>
      <c r="F200" s="140" t="s">
        <v>1081</v>
      </c>
    </row>
    <row r="201" spans="2:6" x14ac:dyDescent="0.35">
      <c r="B201" s="129"/>
      <c r="C201" s="124"/>
      <c r="D201" s="133"/>
      <c r="E201" s="133"/>
      <c r="F201" s="140" t="s">
        <v>1087</v>
      </c>
    </row>
    <row r="202" spans="2:6" ht="29" x14ac:dyDescent="0.35">
      <c r="B202" s="129"/>
      <c r="C202" s="124"/>
      <c r="D202" s="133"/>
      <c r="E202" s="139" t="s">
        <v>1120</v>
      </c>
      <c r="F202" s="140" t="s">
        <v>860</v>
      </c>
    </row>
    <row r="203" spans="2:6" ht="29" x14ac:dyDescent="0.35">
      <c r="B203" s="129"/>
      <c r="C203" s="124"/>
      <c r="D203" s="133"/>
      <c r="E203" s="139" t="s">
        <v>1017</v>
      </c>
      <c r="F203" s="140" t="s">
        <v>1069</v>
      </c>
    </row>
    <row r="204" spans="2:6" x14ac:dyDescent="0.35">
      <c r="B204" s="129"/>
      <c r="C204" s="124"/>
      <c r="D204" s="133"/>
      <c r="E204" s="133"/>
      <c r="F204" s="140" t="s">
        <v>1070</v>
      </c>
    </row>
    <row r="205" spans="2:6" x14ac:dyDescent="0.35">
      <c r="B205" s="129"/>
      <c r="C205" s="124"/>
      <c r="D205" s="133"/>
      <c r="E205" s="133"/>
      <c r="F205" s="140" t="s">
        <v>1080</v>
      </c>
    </row>
    <row r="206" spans="2:6" x14ac:dyDescent="0.35">
      <c r="B206" s="129"/>
      <c r="C206" s="124"/>
      <c r="D206" s="133"/>
      <c r="E206" s="133"/>
      <c r="F206" s="140" t="s">
        <v>1081</v>
      </c>
    </row>
    <row r="207" spans="2:6" x14ac:dyDescent="0.35">
      <c r="B207" s="129"/>
      <c r="C207" s="124"/>
      <c r="D207" s="133"/>
      <c r="E207" s="133"/>
      <c r="F207" s="140" t="s">
        <v>1087</v>
      </c>
    </row>
    <row r="208" spans="2:6" ht="29" x14ac:dyDescent="0.35">
      <c r="B208" s="129"/>
      <c r="C208" s="124"/>
      <c r="D208" s="133"/>
      <c r="E208" s="139" t="s">
        <v>1121</v>
      </c>
      <c r="F208" s="140" t="s">
        <v>860</v>
      </c>
    </row>
    <row r="209" spans="2:6" x14ac:dyDescent="0.35">
      <c r="B209" s="129"/>
      <c r="C209" s="124"/>
      <c r="D209" s="133"/>
      <c r="E209" s="133"/>
      <c r="F209" s="140" t="s">
        <v>1069</v>
      </c>
    </row>
    <row r="210" spans="2:6" x14ac:dyDescent="0.35">
      <c r="B210" s="129"/>
      <c r="C210" s="124"/>
      <c r="D210" s="133"/>
      <c r="E210" s="133"/>
      <c r="F210" s="140" t="s">
        <v>1070</v>
      </c>
    </row>
    <row r="211" spans="2:6" x14ac:dyDescent="0.35">
      <c r="B211" s="129"/>
      <c r="C211" s="124"/>
      <c r="D211" s="133"/>
      <c r="E211" s="133"/>
      <c r="F211" s="140" t="s">
        <v>1080</v>
      </c>
    </row>
    <row r="212" spans="2:6" x14ac:dyDescent="0.35">
      <c r="B212" s="129"/>
      <c r="C212" s="124"/>
      <c r="D212" s="133"/>
      <c r="E212" s="133"/>
      <c r="F212" s="140" t="s">
        <v>1081</v>
      </c>
    </row>
    <row r="213" spans="2:6" ht="15" thickBot="1" x14ac:dyDescent="0.4">
      <c r="B213" s="127"/>
      <c r="C213" s="128"/>
      <c r="D213" s="136"/>
      <c r="E213" s="136"/>
      <c r="F213" s="138" t="s">
        <v>1087</v>
      </c>
    </row>
    <row r="214" spans="2:6" ht="15" thickBot="1" x14ac:dyDescent="0.4">
      <c r="B214" s="124"/>
      <c r="C214" s="124"/>
      <c r="D214" s="133"/>
      <c r="E214" s="133"/>
      <c r="F214" s="133"/>
    </row>
    <row r="215" spans="2:6" ht="29" x14ac:dyDescent="0.35">
      <c r="B215" s="125" t="s">
        <v>1122</v>
      </c>
      <c r="C215" s="126"/>
      <c r="D215" s="134"/>
      <c r="E215" s="134">
        <v>4</v>
      </c>
      <c r="F215" s="135"/>
    </row>
    <row r="216" spans="2:6" x14ac:dyDescent="0.35">
      <c r="B216" s="129"/>
      <c r="C216" s="124"/>
      <c r="D216" s="133"/>
      <c r="E216" s="139" t="s">
        <v>1123</v>
      </c>
      <c r="F216" s="140" t="s">
        <v>860</v>
      </c>
    </row>
    <row r="217" spans="2:6" x14ac:dyDescent="0.35">
      <c r="B217" s="129"/>
      <c r="C217" s="124"/>
      <c r="D217" s="133"/>
      <c r="E217" s="139" t="s">
        <v>1124</v>
      </c>
      <c r="F217" s="140" t="s">
        <v>1069</v>
      </c>
    </row>
    <row r="218" spans="2:6" x14ac:dyDescent="0.35">
      <c r="B218" s="129"/>
      <c r="C218" s="124"/>
      <c r="D218" s="133"/>
      <c r="E218" s="133"/>
      <c r="F218" s="140" t="s">
        <v>1070</v>
      </c>
    </row>
    <row r="219" spans="2:6" x14ac:dyDescent="0.35">
      <c r="B219" s="129"/>
      <c r="C219" s="124"/>
      <c r="D219" s="133"/>
      <c r="E219" s="133"/>
      <c r="F219" s="140" t="s">
        <v>1080</v>
      </c>
    </row>
    <row r="220" spans="2:6" x14ac:dyDescent="0.35">
      <c r="B220" s="129"/>
      <c r="C220" s="124"/>
      <c r="D220" s="133"/>
      <c r="E220" s="133"/>
      <c r="F220" s="140" t="s">
        <v>1081</v>
      </c>
    </row>
    <row r="221" spans="2:6" x14ac:dyDescent="0.35">
      <c r="B221" s="129"/>
      <c r="C221" s="124"/>
      <c r="D221" s="133"/>
      <c r="E221" s="133"/>
      <c r="F221" s="140" t="s">
        <v>1087</v>
      </c>
    </row>
    <row r="222" spans="2:6" x14ac:dyDescent="0.35">
      <c r="B222" s="129"/>
      <c r="C222" s="124"/>
      <c r="D222" s="133"/>
      <c r="E222" s="139" t="s">
        <v>1125</v>
      </c>
      <c r="F222" s="140" t="s">
        <v>860</v>
      </c>
    </row>
    <row r="223" spans="2:6" x14ac:dyDescent="0.35">
      <c r="B223" s="129"/>
      <c r="C223" s="124"/>
      <c r="D223" s="133"/>
      <c r="E223" s="133"/>
      <c r="F223" s="140" t="s">
        <v>1069</v>
      </c>
    </row>
    <row r="224" spans="2:6" x14ac:dyDescent="0.35">
      <c r="B224" s="129"/>
      <c r="C224" s="124"/>
      <c r="D224" s="133"/>
      <c r="E224" s="133"/>
      <c r="F224" s="140" t="s">
        <v>1070</v>
      </c>
    </row>
    <row r="225" spans="2:6" x14ac:dyDescent="0.35">
      <c r="B225" s="129"/>
      <c r="C225" s="124"/>
      <c r="D225" s="133"/>
      <c r="E225" s="133"/>
      <c r="F225" s="140" t="s">
        <v>1080</v>
      </c>
    </row>
    <row r="226" spans="2:6" x14ac:dyDescent="0.35">
      <c r="B226" s="129"/>
      <c r="C226" s="124"/>
      <c r="D226" s="133"/>
      <c r="E226" s="133"/>
      <c r="F226" s="140" t="s">
        <v>1081</v>
      </c>
    </row>
    <row r="227" spans="2:6" x14ac:dyDescent="0.35">
      <c r="B227" s="129"/>
      <c r="C227" s="124"/>
      <c r="D227" s="133"/>
      <c r="E227" s="133"/>
      <c r="F227" s="140" t="s">
        <v>1087</v>
      </c>
    </row>
    <row r="228" spans="2:6" ht="29" x14ac:dyDescent="0.35">
      <c r="B228" s="129"/>
      <c r="C228" s="124"/>
      <c r="D228" s="133"/>
      <c r="E228" s="139" t="s">
        <v>1126</v>
      </c>
      <c r="F228" s="140" t="s">
        <v>860</v>
      </c>
    </row>
    <row r="229" spans="2:6" x14ac:dyDescent="0.35">
      <c r="B229" s="129"/>
      <c r="C229" s="124"/>
      <c r="D229" s="133"/>
      <c r="E229" s="133"/>
      <c r="F229" s="140" t="s">
        <v>1069</v>
      </c>
    </row>
    <row r="230" spans="2:6" x14ac:dyDescent="0.35">
      <c r="B230" s="129"/>
      <c r="C230" s="124"/>
      <c r="D230" s="133"/>
      <c r="E230" s="133"/>
      <c r="F230" s="140" t="s">
        <v>1070</v>
      </c>
    </row>
    <row r="231" spans="2:6" x14ac:dyDescent="0.35">
      <c r="B231" s="129"/>
      <c r="C231" s="124"/>
      <c r="D231" s="133"/>
      <c r="E231" s="133"/>
      <c r="F231" s="140" t="s">
        <v>1080</v>
      </c>
    </row>
    <row r="232" spans="2:6" x14ac:dyDescent="0.35">
      <c r="B232" s="129"/>
      <c r="C232" s="124"/>
      <c r="D232" s="133"/>
      <c r="E232" s="133"/>
      <c r="F232" s="140" t="s">
        <v>1081</v>
      </c>
    </row>
    <row r="233" spans="2:6" ht="15" thickBot="1" x14ac:dyDescent="0.4">
      <c r="B233" s="127"/>
      <c r="C233" s="128"/>
      <c r="D233" s="136"/>
      <c r="E233" s="136"/>
      <c r="F233" s="138" t="s">
        <v>1087</v>
      </c>
    </row>
    <row r="234" spans="2:6" ht="15" thickBot="1" x14ac:dyDescent="0.4">
      <c r="B234" s="124"/>
      <c r="C234" s="124"/>
      <c r="D234" s="133"/>
      <c r="E234" s="133"/>
      <c r="F234" s="133"/>
    </row>
    <row r="235" spans="2:6" ht="43.5" x14ac:dyDescent="0.35">
      <c r="B235" s="125" t="s">
        <v>1127</v>
      </c>
      <c r="C235" s="126"/>
      <c r="D235" s="134"/>
      <c r="E235" s="134">
        <v>1947</v>
      </c>
      <c r="F235" s="135"/>
    </row>
    <row r="236" spans="2:6" x14ac:dyDescent="0.35">
      <c r="B236" s="129"/>
      <c r="C236" s="124"/>
      <c r="D236" s="133"/>
      <c r="E236" s="139" t="s">
        <v>1085</v>
      </c>
      <c r="F236" s="140" t="s">
        <v>860</v>
      </c>
    </row>
    <row r="237" spans="2:6" x14ac:dyDescent="0.35">
      <c r="B237" s="129"/>
      <c r="C237" s="124"/>
      <c r="D237" s="133"/>
      <c r="E237" s="139" t="s">
        <v>1086</v>
      </c>
      <c r="F237" s="140" t="s">
        <v>1069</v>
      </c>
    </row>
    <row r="238" spans="2:6" x14ac:dyDescent="0.35">
      <c r="B238" s="129"/>
      <c r="C238" s="124"/>
      <c r="D238" s="133"/>
      <c r="E238" s="133"/>
      <c r="F238" s="140" t="s">
        <v>1070</v>
      </c>
    </row>
    <row r="239" spans="2:6" x14ac:dyDescent="0.35">
      <c r="B239" s="129"/>
      <c r="C239" s="124"/>
      <c r="D239" s="133"/>
      <c r="E239" s="133"/>
      <c r="F239" s="140" t="s">
        <v>1080</v>
      </c>
    </row>
    <row r="240" spans="2:6" x14ac:dyDescent="0.35">
      <c r="B240" s="129"/>
      <c r="C240" s="124"/>
      <c r="D240" s="133"/>
      <c r="E240" s="133"/>
      <c r="F240" s="140" t="s">
        <v>1081</v>
      </c>
    </row>
    <row r="241" spans="2:6" x14ac:dyDescent="0.35">
      <c r="B241" s="129"/>
      <c r="C241" s="124"/>
      <c r="D241" s="133"/>
      <c r="E241" s="133"/>
      <c r="F241" s="140" t="s">
        <v>1087</v>
      </c>
    </row>
    <row r="242" spans="2:6" x14ac:dyDescent="0.35">
      <c r="B242" s="129"/>
      <c r="C242" s="124"/>
      <c r="D242" s="133"/>
      <c r="E242" s="139" t="s">
        <v>1088</v>
      </c>
      <c r="F242" s="140" t="s">
        <v>860</v>
      </c>
    </row>
    <row r="243" spans="2:6" x14ac:dyDescent="0.35">
      <c r="B243" s="129"/>
      <c r="C243" s="124"/>
      <c r="D243" s="133"/>
      <c r="E243" s="139" t="s">
        <v>864</v>
      </c>
      <c r="F243" s="140" t="s">
        <v>1069</v>
      </c>
    </row>
    <row r="244" spans="2:6" x14ac:dyDescent="0.35">
      <c r="B244" s="129"/>
      <c r="C244" s="124"/>
      <c r="D244" s="133"/>
      <c r="E244" s="139" t="s">
        <v>866</v>
      </c>
      <c r="F244" s="140" t="s">
        <v>1070</v>
      </c>
    </row>
    <row r="245" spans="2:6" x14ac:dyDescent="0.35">
      <c r="B245" s="129"/>
      <c r="C245" s="124"/>
      <c r="D245" s="133"/>
      <c r="E245" s="139" t="s">
        <v>867</v>
      </c>
      <c r="F245" s="140" t="s">
        <v>1080</v>
      </c>
    </row>
    <row r="246" spans="2:6" x14ac:dyDescent="0.35">
      <c r="B246" s="129"/>
      <c r="C246" s="124"/>
      <c r="D246" s="133"/>
      <c r="E246" s="139" t="s">
        <v>1128</v>
      </c>
      <c r="F246" s="140" t="s">
        <v>1081</v>
      </c>
    </row>
    <row r="247" spans="2:6" x14ac:dyDescent="0.35">
      <c r="B247" s="129"/>
      <c r="C247" s="124"/>
      <c r="D247" s="133"/>
      <c r="E247" s="139" t="s">
        <v>1129</v>
      </c>
      <c r="F247" s="140" t="s">
        <v>1087</v>
      </c>
    </row>
    <row r="248" spans="2:6" x14ac:dyDescent="0.35">
      <c r="B248" s="129"/>
      <c r="C248" s="124"/>
      <c r="D248" s="133"/>
      <c r="E248" s="139" t="s">
        <v>1130</v>
      </c>
      <c r="F248" s="140"/>
    </row>
    <row r="249" spans="2:6" ht="29" x14ac:dyDescent="0.35">
      <c r="B249" s="129"/>
      <c r="C249" s="124"/>
      <c r="D249" s="133"/>
      <c r="E249" s="139" t="s">
        <v>1131</v>
      </c>
      <c r="F249" s="140"/>
    </row>
    <row r="250" spans="2:6" ht="29" x14ac:dyDescent="0.35">
      <c r="B250" s="129"/>
      <c r="C250" s="124"/>
      <c r="D250" s="133"/>
      <c r="E250" s="139" t="s">
        <v>1091</v>
      </c>
      <c r="F250" s="140" t="s">
        <v>860</v>
      </c>
    </row>
    <row r="251" spans="2:6" ht="29" x14ac:dyDescent="0.35">
      <c r="B251" s="129"/>
      <c r="C251" s="124"/>
      <c r="D251" s="133"/>
      <c r="E251" s="139" t="s">
        <v>1132</v>
      </c>
      <c r="F251" s="140" t="s">
        <v>1069</v>
      </c>
    </row>
    <row r="252" spans="2:6" ht="29" x14ac:dyDescent="0.35">
      <c r="B252" s="129"/>
      <c r="C252" s="124"/>
      <c r="D252" s="133"/>
      <c r="E252" s="139" t="s">
        <v>872</v>
      </c>
      <c r="F252" s="140" t="s">
        <v>1070</v>
      </c>
    </row>
    <row r="253" spans="2:6" ht="29" x14ac:dyDescent="0.35">
      <c r="B253" s="129"/>
      <c r="C253" s="124"/>
      <c r="D253" s="133"/>
      <c r="E253" s="139" t="s">
        <v>1133</v>
      </c>
      <c r="F253" s="140" t="s">
        <v>1080</v>
      </c>
    </row>
    <row r="254" spans="2:6" ht="29" x14ac:dyDescent="0.35">
      <c r="B254" s="129"/>
      <c r="C254" s="124"/>
      <c r="D254" s="133"/>
      <c r="E254" s="139" t="s">
        <v>1134</v>
      </c>
      <c r="F254" s="140" t="s">
        <v>1081</v>
      </c>
    </row>
    <row r="255" spans="2:6" ht="29" x14ac:dyDescent="0.35">
      <c r="B255" s="129"/>
      <c r="C255" s="124"/>
      <c r="D255" s="133"/>
      <c r="E255" s="139" t="s">
        <v>1135</v>
      </c>
      <c r="F255" s="140" t="s">
        <v>1087</v>
      </c>
    </row>
    <row r="256" spans="2:6" ht="29" x14ac:dyDescent="0.35">
      <c r="B256" s="129"/>
      <c r="C256" s="124"/>
      <c r="D256" s="133"/>
      <c r="E256" s="139" t="s">
        <v>1096</v>
      </c>
      <c r="F256" s="140" t="s">
        <v>860</v>
      </c>
    </row>
    <row r="257" spans="2:6" ht="29" x14ac:dyDescent="0.35">
      <c r="B257" s="129"/>
      <c r="C257" s="124"/>
      <c r="D257" s="133"/>
      <c r="E257" s="139" t="s">
        <v>1136</v>
      </c>
      <c r="F257" s="140" t="s">
        <v>1069</v>
      </c>
    </row>
    <row r="258" spans="2:6" ht="29" x14ac:dyDescent="0.35">
      <c r="B258" s="129"/>
      <c r="C258" s="124"/>
      <c r="D258" s="133"/>
      <c r="E258" s="139" t="s">
        <v>1137</v>
      </c>
      <c r="F258" s="140" t="s">
        <v>1070</v>
      </c>
    </row>
    <row r="259" spans="2:6" ht="29" x14ac:dyDescent="0.35">
      <c r="B259" s="129"/>
      <c r="C259" s="124"/>
      <c r="D259" s="133"/>
      <c r="E259" s="139" t="s">
        <v>1138</v>
      </c>
      <c r="F259" s="140" t="s">
        <v>1080</v>
      </c>
    </row>
    <row r="260" spans="2:6" ht="29" x14ac:dyDescent="0.35">
      <c r="B260" s="129"/>
      <c r="C260" s="124"/>
      <c r="D260" s="133"/>
      <c r="E260" s="139" t="s">
        <v>1139</v>
      </c>
      <c r="F260" s="140" t="s">
        <v>1081</v>
      </c>
    </row>
    <row r="261" spans="2:6" ht="29" x14ac:dyDescent="0.35">
      <c r="B261" s="129"/>
      <c r="C261" s="124"/>
      <c r="D261" s="133"/>
      <c r="E261" s="139" t="s">
        <v>1140</v>
      </c>
      <c r="F261" s="140" t="s">
        <v>1087</v>
      </c>
    </row>
    <row r="262" spans="2:6" ht="29" x14ac:dyDescent="0.35">
      <c r="B262" s="129"/>
      <c r="C262" s="124"/>
      <c r="D262" s="133"/>
      <c r="E262" s="139" t="s">
        <v>1141</v>
      </c>
      <c r="F262" s="140"/>
    </row>
    <row r="263" spans="2:6" x14ac:dyDescent="0.35">
      <c r="B263" s="129"/>
      <c r="C263" s="124"/>
      <c r="D263" s="133"/>
      <c r="E263" s="139" t="s">
        <v>1142</v>
      </c>
      <c r="F263" s="140" t="s">
        <v>860</v>
      </c>
    </row>
    <row r="264" spans="2:6" x14ac:dyDescent="0.35">
      <c r="B264" s="129"/>
      <c r="C264" s="124"/>
      <c r="D264" s="133"/>
      <c r="E264" s="139" t="s">
        <v>992</v>
      </c>
      <c r="F264" s="140" t="s">
        <v>1069</v>
      </c>
    </row>
    <row r="265" spans="2:6" x14ac:dyDescent="0.35">
      <c r="B265" s="129"/>
      <c r="C265" s="124"/>
      <c r="D265" s="133"/>
      <c r="E265" s="139" t="s">
        <v>1099</v>
      </c>
      <c r="F265" s="140" t="s">
        <v>1070</v>
      </c>
    </row>
    <row r="266" spans="2:6" x14ac:dyDescent="0.35">
      <c r="B266" s="129"/>
      <c r="C266" s="124"/>
      <c r="D266" s="133"/>
      <c r="E266" s="139" t="s">
        <v>1100</v>
      </c>
      <c r="F266" s="140" t="s">
        <v>1080</v>
      </c>
    </row>
    <row r="267" spans="2:6" x14ac:dyDescent="0.35">
      <c r="B267" s="129"/>
      <c r="C267" s="124"/>
      <c r="D267" s="133"/>
      <c r="E267" s="139" t="s">
        <v>1143</v>
      </c>
      <c r="F267" s="140" t="s">
        <v>1081</v>
      </c>
    </row>
    <row r="268" spans="2:6" x14ac:dyDescent="0.35">
      <c r="B268" s="129"/>
      <c r="C268" s="124"/>
      <c r="D268" s="133"/>
      <c r="E268" s="139" t="s">
        <v>1102</v>
      </c>
      <c r="F268" s="140" t="s">
        <v>1087</v>
      </c>
    </row>
    <row r="269" spans="2:6" x14ac:dyDescent="0.35">
      <c r="B269" s="129"/>
      <c r="C269" s="124"/>
      <c r="D269" s="133"/>
      <c r="E269" s="139" t="s">
        <v>1103</v>
      </c>
      <c r="F269" s="140"/>
    </row>
    <row r="270" spans="2:6" x14ac:dyDescent="0.35">
      <c r="B270" s="129"/>
      <c r="C270" s="124"/>
      <c r="D270" s="133"/>
      <c r="E270" s="139" t="s">
        <v>1104</v>
      </c>
      <c r="F270" s="140"/>
    </row>
    <row r="271" spans="2:6" x14ac:dyDescent="0.35">
      <c r="B271" s="129"/>
      <c r="C271" s="124"/>
      <c r="D271" s="133"/>
      <c r="E271" s="139" t="s">
        <v>1105</v>
      </c>
      <c r="F271" s="140"/>
    </row>
    <row r="272" spans="2:6" x14ac:dyDescent="0.35">
      <c r="B272" s="129"/>
      <c r="C272" s="124"/>
      <c r="D272" s="133"/>
      <c r="E272" s="139" t="s">
        <v>1060</v>
      </c>
      <c r="F272" s="140" t="s">
        <v>860</v>
      </c>
    </row>
    <row r="273" spans="2:6" x14ac:dyDescent="0.35">
      <c r="B273" s="129"/>
      <c r="C273" s="124"/>
      <c r="D273" s="133"/>
      <c r="E273" s="133"/>
      <c r="F273" s="140" t="s">
        <v>1069</v>
      </c>
    </row>
    <row r="274" spans="2:6" x14ac:dyDescent="0.35">
      <c r="B274" s="129"/>
      <c r="C274" s="124"/>
      <c r="D274" s="133"/>
      <c r="E274" s="133"/>
      <c r="F274" s="140" t="s">
        <v>1070</v>
      </c>
    </row>
    <row r="275" spans="2:6" x14ac:dyDescent="0.35">
      <c r="B275" s="129"/>
      <c r="C275" s="124"/>
      <c r="D275" s="133"/>
      <c r="E275" s="133"/>
      <c r="F275" s="140" t="s">
        <v>1080</v>
      </c>
    </row>
    <row r="276" spans="2:6" x14ac:dyDescent="0.35">
      <c r="B276" s="129"/>
      <c r="C276" s="124"/>
      <c r="D276" s="133"/>
      <c r="E276" s="133"/>
      <c r="F276" s="140" t="s">
        <v>1081</v>
      </c>
    </row>
    <row r="277" spans="2:6" x14ac:dyDescent="0.35">
      <c r="B277" s="129"/>
      <c r="C277" s="124"/>
      <c r="D277" s="133"/>
      <c r="E277" s="133"/>
      <c r="F277" s="140" t="s">
        <v>1087</v>
      </c>
    </row>
    <row r="278" spans="2:6" ht="29" x14ac:dyDescent="0.35">
      <c r="B278" s="129"/>
      <c r="C278" s="124"/>
      <c r="D278" s="133"/>
      <c r="E278" s="139" t="s">
        <v>1106</v>
      </c>
      <c r="F278" s="140" t="s">
        <v>860</v>
      </c>
    </row>
    <row r="279" spans="2:6" ht="29" x14ac:dyDescent="0.35">
      <c r="B279" s="129"/>
      <c r="C279" s="124"/>
      <c r="D279" s="133"/>
      <c r="E279" s="139" t="s">
        <v>1182</v>
      </c>
      <c r="F279" s="140" t="s">
        <v>1069</v>
      </c>
    </row>
    <row r="280" spans="2:6" ht="29" x14ac:dyDescent="0.35">
      <c r="B280" s="129"/>
      <c r="C280" s="124"/>
      <c r="D280" s="133"/>
      <c r="E280" s="139" t="s">
        <v>1144</v>
      </c>
      <c r="F280" s="140" t="s">
        <v>1070</v>
      </c>
    </row>
    <row r="281" spans="2:6" ht="29" x14ac:dyDescent="0.35">
      <c r="B281" s="129"/>
      <c r="C281" s="124"/>
      <c r="D281" s="133"/>
      <c r="E281" s="139" t="s">
        <v>1145</v>
      </c>
      <c r="F281" s="140" t="s">
        <v>1080</v>
      </c>
    </row>
    <row r="282" spans="2:6" ht="29" x14ac:dyDescent="0.35">
      <c r="B282" s="129"/>
      <c r="C282" s="124"/>
      <c r="D282" s="133"/>
      <c r="E282" s="139" t="s">
        <v>1109</v>
      </c>
      <c r="F282" s="140" t="s">
        <v>1081</v>
      </c>
    </row>
    <row r="283" spans="2:6" ht="29" x14ac:dyDescent="0.35">
      <c r="B283" s="129"/>
      <c r="C283" s="124"/>
      <c r="D283" s="133"/>
      <c r="E283" s="139" t="s">
        <v>1110</v>
      </c>
      <c r="F283" s="140" t="s">
        <v>1087</v>
      </c>
    </row>
    <row r="284" spans="2:6" ht="29" x14ac:dyDescent="0.35">
      <c r="B284" s="129"/>
      <c r="C284" s="124"/>
      <c r="D284" s="133"/>
      <c r="E284" s="139" t="s">
        <v>1111</v>
      </c>
      <c r="F284" s="140"/>
    </row>
    <row r="285" spans="2:6" ht="29" x14ac:dyDescent="0.35">
      <c r="B285" s="129"/>
      <c r="C285" s="124"/>
      <c r="D285" s="133"/>
      <c r="E285" s="139" t="s">
        <v>1112</v>
      </c>
      <c r="F285" s="140"/>
    </row>
    <row r="286" spans="2:6" ht="29" x14ac:dyDescent="0.35">
      <c r="B286" s="129"/>
      <c r="C286" s="124"/>
      <c r="D286" s="133"/>
      <c r="E286" s="139" t="s">
        <v>1183</v>
      </c>
      <c r="F286" s="140"/>
    </row>
    <row r="287" spans="2:6" ht="29" x14ac:dyDescent="0.35">
      <c r="B287" s="129"/>
      <c r="C287" s="124"/>
      <c r="D287" s="133"/>
      <c r="E287" s="139" t="s">
        <v>1184</v>
      </c>
      <c r="F287" s="140"/>
    </row>
    <row r="288" spans="2:6" ht="29" x14ac:dyDescent="0.35">
      <c r="B288" s="129"/>
      <c r="C288" s="124"/>
      <c r="D288" s="133"/>
      <c r="E288" s="139" t="s">
        <v>1185</v>
      </c>
      <c r="F288" s="140"/>
    </row>
    <row r="289" spans="2:6" ht="29" x14ac:dyDescent="0.35">
      <c r="B289" s="129"/>
      <c r="C289" s="124"/>
      <c r="D289" s="133"/>
      <c r="E289" s="139" t="s">
        <v>1186</v>
      </c>
      <c r="F289" s="140"/>
    </row>
    <row r="290" spans="2:6" ht="29" x14ac:dyDescent="0.35">
      <c r="B290" s="129"/>
      <c r="C290" s="124"/>
      <c r="D290" s="133"/>
      <c r="E290" s="139" t="s">
        <v>1187</v>
      </c>
      <c r="F290" s="140"/>
    </row>
    <row r="291" spans="2:6" ht="29" x14ac:dyDescent="0.35">
      <c r="B291" s="129"/>
      <c r="C291" s="124"/>
      <c r="D291" s="133"/>
      <c r="E291" s="139" t="s">
        <v>1189</v>
      </c>
      <c r="F291" s="140"/>
    </row>
    <row r="292" spans="2:6" ht="29" x14ac:dyDescent="0.35">
      <c r="B292" s="129"/>
      <c r="C292" s="124"/>
      <c r="D292" s="133"/>
      <c r="E292" s="139" t="s">
        <v>1190</v>
      </c>
      <c r="F292" s="140"/>
    </row>
    <row r="293" spans="2:6" ht="29" x14ac:dyDescent="0.35">
      <c r="B293" s="129"/>
      <c r="C293" s="124"/>
      <c r="D293" s="133"/>
      <c r="E293" s="139" t="s">
        <v>1010</v>
      </c>
      <c r="F293" s="140" t="s">
        <v>860</v>
      </c>
    </row>
    <row r="294" spans="2:6" ht="29" x14ac:dyDescent="0.35">
      <c r="B294" s="129"/>
      <c r="C294" s="124"/>
      <c r="D294" s="133"/>
      <c r="E294" s="139" t="s">
        <v>1012</v>
      </c>
      <c r="F294" s="140" t="s">
        <v>1069</v>
      </c>
    </row>
    <row r="295" spans="2:6" ht="29" x14ac:dyDescent="0.35">
      <c r="B295" s="129"/>
      <c r="C295" s="124"/>
      <c r="D295" s="133"/>
      <c r="E295" s="139" t="s">
        <v>1013</v>
      </c>
      <c r="F295" s="140" t="s">
        <v>1070</v>
      </c>
    </row>
    <row r="296" spans="2:6" x14ac:dyDescent="0.35">
      <c r="B296" s="129"/>
      <c r="C296" s="124"/>
      <c r="D296" s="133"/>
      <c r="E296" s="133"/>
      <c r="F296" s="140" t="s">
        <v>1080</v>
      </c>
    </row>
    <row r="297" spans="2:6" x14ac:dyDescent="0.35">
      <c r="B297" s="129"/>
      <c r="C297" s="124"/>
      <c r="D297" s="133"/>
      <c r="E297" s="133"/>
      <c r="F297" s="140" t="s">
        <v>1081</v>
      </c>
    </row>
    <row r="298" spans="2:6" x14ac:dyDescent="0.35">
      <c r="B298" s="129"/>
      <c r="C298" s="124"/>
      <c r="D298" s="133"/>
      <c r="E298" s="133"/>
      <c r="F298" s="140" t="s">
        <v>1087</v>
      </c>
    </row>
    <row r="299" spans="2:6" x14ac:dyDescent="0.35">
      <c r="B299" s="129"/>
      <c r="C299" s="124"/>
      <c r="D299" s="133"/>
      <c r="E299" s="133"/>
      <c r="F299" s="140" t="s">
        <v>860</v>
      </c>
    </row>
    <row r="300" spans="2:6" x14ac:dyDescent="0.35">
      <c r="B300" s="129"/>
      <c r="C300" s="124"/>
      <c r="D300" s="133"/>
      <c r="E300" s="133"/>
      <c r="F300" s="140" t="s">
        <v>1069</v>
      </c>
    </row>
    <row r="301" spans="2:6" x14ac:dyDescent="0.35">
      <c r="B301" s="129"/>
      <c r="C301" s="124"/>
      <c r="D301" s="133"/>
      <c r="E301" s="133"/>
      <c r="F301" s="140" t="s">
        <v>1070</v>
      </c>
    </row>
    <row r="302" spans="2:6" x14ac:dyDescent="0.35">
      <c r="B302" s="129"/>
      <c r="C302" s="124"/>
      <c r="D302" s="133"/>
      <c r="E302" s="133"/>
      <c r="F302" s="140" t="s">
        <v>1080</v>
      </c>
    </row>
    <row r="303" spans="2:6" x14ac:dyDescent="0.35">
      <c r="B303" s="129"/>
      <c r="C303" s="124"/>
      <c r="D303" s="133"/>
      <c r="E303" s="133"/>
      <c r="F303" s="140" t="s">
        <v>1081</v>
      </c>
    </row>
    <row r="304" spans="2:6" x14ac:dyDescent="0.35">
      <c r="B304" s="129"/>
      <c r="C304" s="124"/>
      <c r="D304" s="133"/>
      <c r="E304" s="133"/>
      <c r="F304" s="140" t="s">
        <v>1087</v>
      </c>
    </row>
    <row r="305" spans="2:6" ht="29" x14ac:dyDescent="0.35">
      <c r="B305" s="129"/>
      <c r="C305" s="124"/>
      <c r="D305" s="133"/>
      <c r="E305" s="139" t="s">
        <v>1146</v>
      </c>
      <c r="F305" s="140" t="s">
        <v>860</v>
      </c>
    </row>
    <row r="306" spans="2:6" ht="29" x14ac:dyDescent="0.35">
      <c r="B306" s="129"/>
      <c r="C306" s="124"/>
      <c r="D306" s="133"/>
      <c r="E306" s="139" t="s">
        <v>1147</v>
      </c>
      <c r="F306" s="140" t="s">
        <v>1069</v>
      </c>
    </row>
    <row r="307" spans="2:6" ht="29" x14ac:dyDescent="0.35">
      <c r="B307" s="129"/>
      <c r="C307" s="124"/>
      <c r="D307" s="133"/>
      <c r="E307" s="139" t="s">
        <v>1148</v>
      </c>
      <c r="F307" s="140" t="s">
        <v>1070</v>
      </c>
    </row>
    <row r="308" spans="2:6" ht="29" x14ac:dyDescent="0.35">
      <c r="B308" s="129"/>
      <c r="C308" s="124"/>
      <c r="D308" s="133"/>
      <c r="E308" s="139" t="s">
        <v>1149</v>
      </c>
      <c r="F308" s="140" t="s">
        <v>1080</v>
      </c>
    </row>
    <row r="309" spans="2:6" x14ac:dyDescent="0.35">
      <c r="B309" s="129"/>
      <c r="C309" s="124"/>
      <c r="D309" s="133"/>
      <c r="E309" s="133"/>
      <c r="F309" s="140" t="s">
        <v>1081</v>
      </c>
    </row>
    <row r="310" spans="2:6" x14ac:dyDescent="0.35">
      <c r="B310" s="129"/>
      <c r="C310" s="124"/>
      <c r="D310" s="133"/>
      <c r="E310" s="133"/>
      <c r="F310" s="140" t="s">
        <v>1087</v>
      </c>
    </row>
    <row r="311" spans="2:6" ht="29" x14ac:dyDescent="0.35">
      <c r="B311" s="129"/>
      <c r="C311" s="124"/>
      <c r="D311" s="133"/>
      <c r="E311" s="139" t="s">
        <v>1150</v>
      </c>
      <c r="F311" s="140" t="s">
        <v>860</v>
      </c>
    </row>
    <row r="312" spans="2:6" ht="29" x14ac:dyDescent="0.35">
      <c r="B312" s="129"/>
      <c r="C312" s="124"/>
      <c r="D312" s="133"/>
      <c r="E312" s="139" t="s">
        <v>1151</v>
      </c>
      <c r="F312" s="140" t="s">
        <v>1069</v>
      </c>
    </row>
    <row r="313" spans="2:6" x14ac:dyDescent="0.35">
      <c r="B313" s="129"/>
      <c r="C313" s="124"/>
      <c r="D313" s="133"/>
      <c r="E313" s="133"/>
      <c r="F313" s="140" t="s">
        <v>1070</v>
      </c>
    </row>
    <row r="314" spans="2:6" x14ac:dyDescent="0.35">
      <c r="B314" s="129"/>
      <c r="C314" s="124"/>
      <c r="D314" s="133"/>
      <c r="E314" s="133"/>
      <c r="F314" s="140" t="s">
        <v>1080</v>
      </c>
    </row>
    <row r="315" spans="2:6" x14ac:dyDescent="0.35">
      <c r="B315" s="129"/>
      <c r="C315" s="124"/>
      <c r="D315" s="133"/>
      <c r="E315" s="133"/>
      <c r="F315" s="140" t="s">
        <v>1081</v>
      </c>
    </row>
    <row r="316" spans="2:6" ht="15" thickBot="1" x14ac:dyDescent="0.4">
      <c r="B316" s="127"/>
      <c r="C316" s="128"/>
      <c r="D316" s="136"/>
      <c r="E316" s="136"/>
      <c r="F316" s="138" t="s">
        <v>1087</v>
      </c>
    </row>
    <row r="317" spans="2:6" ht="15" thickBot="1" x14ac:dyDescent="0.4">
      <c r="B317" s="124"/>
      <c r="C317" s="124"/>
      <c r="D317" s="133"/>
      <c r="E317" s="133"/>
      <c r="F317" s="133"/>
    </row>
    <row r="318" spans="2:6" ht="58" x14ac:dyDescent="0.35">
      <c r="B318" s="125" t="s">
        <v>1152</v>
      </c>
      <c r="C318" s="126"/>
      <c r="D318" s="134"/>
      <c r="E318" s="134">
        <v>1</v>
      </c>
      <c r="F318" s="135"/>
    </row>
    <row r="319" spans="2:6" ht="29" x14ac:dyDescent="0.35">
      <c r="B319" s="129"/>
      <c r="C319" s="124"/>
      <c r="D319" s="133"/>
      <c r="E319" s="139" t="s">
        <v>1112</v>
      </c>
      <c r="F319" s="140" t="s">
        <v>860</v>
      </c>
    </row>
    <row r="320" spans="2:6" x14ac:dyDescent="0.35">
      <c r="B320" s="129"/>
      <c r="C320" s="124"/>
      <c r="D320" s="133"/>
      <c r="E320" s="133"/>
      <c r="F320" s="140" t="s">
        <v>1069</v>
      </c>
    </row>
    <row r="321" spans="2:6" x14ac:dyDescent="0.35">
      <c r="B321" s="129"/>
      <c r="C321" s="124"/>
      <c r="D321" s="133"/>
      <c r="E321" s="133"/>
      <c r="F321" s="140" t="s">
        <v>1070</v>
      </c>
    </row>
    <row r="322" spans="2:6" x14ac:dyDescent="0.35">
      <c r="B322" s="129"/>
      <c r="C322" s="124"/>
      <c r="D322" s="133"/>
      <c r="E322" s="133"/>
      <c r="F322" s="140" t="s">
        <v>1080</v>
      </c>
    </row>
    <row r="323" spans="2:6" x14ac:dyDescent="0.35">
      <c r="B323" s="129"/>
      <c r="C323" s="124"/>
      <c r="D323" s="133"/>
      <c r="E323" s="133"/>
      <c r="F323" s="140" t="s">
        <v>1081</v>
      </c>
    </row>
    <row r="324" spans="2:6" x14ac:dyDescent="0.35">
      <c r="B324" s="129"/>
      <c r="C324" s="124"/>
      <c r="D324" s="133"/>
      <c r="E324" s="133"/>
      <c r="F324" s="140"/>
    </row>
    <row r="325" spans="2:6" ht="15" thickBot="1" x14ac:dyDescent="0.4">
      <c r="B325" s="127"/>
      <c r="C325" s="128"/>
      <c r="D325" s="136"/>
      <c r="E325" s="136"/>
      <c r="F325" s="138"/>
    </row>
    <row r="326" spans="2:6" x14ac:dyDescent="0.35">
      <c r="B326" s="124"/>
      <c r="C326" s="124"/>
      <c r="D326" s="133"/>
      <c r="E326" s="133"/>
      <c r="F326" s="133"/>
    </row>
    <row r="327" spans="2:6" x14ac:dyDescent="0.35">
      <c r="B327" s="124"/>
      <c r="C327" s="124"/>
      <c r="D327" s="133"/>
      <c r="E327" s="133"/>
      <c r="F327" s="133"/>
    </row>
  </sheetData>
  <hyperlinks>
    <hyperlink ref="E9" location="'Results'!L12:L242" display="'Results'!L12:L242" xr:uid="{464FADB8-09A0-40D7-967F-3ECE074F62B2}"/>
    <hyperlink ref="E14" location="'PowerTipping'!K10:K240" display="'PowerTipping'!K10:K240" xr:uid="{82EF4BE8-E8D5-41D8-8C7E-C6E3893F08C5}"/>
    <hyperlink ref="E19" location="'TeamLadderPositions2'!M2" display="'TeamLadderPositions2'!M2" xr:uid="{9301734A-F249-4C40-9DF0-43AEBD088E2F}"/>
    <hyperlink ref="E36" location="'Instructions'!C3" display="'Instructions'!C3" xr:uid="{D2798341-3808-45B7-9B1A-D744AC3C98E8}"/>
    <hyperlink ref="E37" location="'Instructions'!C26" display="'Instructions'!C26" xr:uid="{ACAB25C0-F073-4AB8-9A41-06B45B374080}"/>
    <hyperlink ref="E42" location="'Results'!AE1:AE2" display="'Results'!AE1:AE2" xr:uid="{62216510-F6C6-4421-898F-4E19B6A6027D}"/>
    <hyperlink ref="E43" location="'Results'!L8" display="'Results'!L8" xr:uid="{FFE0EFFE-9259-4D96-94A1-D5B95BA370ED}"/>
    <hyperlink ref="E44" location="'Results'!AE11:AE12" display="'Results'!AE11:AE12" xr:uid="{13AD6076-57C8-4DFA-8749-1357512A8A0C}"/>
    <hyperlink ref="E45" location="'Results'!A12" display="'Results'!A12" xr:uid="{401CB513-68CA-4793-BA9D-DABCEDCE23EA}"/>
    <hyperlink ref="E46" location="'Results'!C12:F12" display="'Results'!C12:F12" xr:uid="{D3EE0C02-D25A-4C8B-B314-8BA556364BDB}"/>
    <hyperlink ref="E47" location="'Results'!I12" display="'Results'!I12" xr:uid="{A6FE4C35-D8E0-4363-9065-2A625FD25593}"/>
    <hyperlink ref="E48" location="'Results'!K12" display="'Results'!K12" xr:uid="{D3044141-68C6-4642-813A-687A2EE6A37A}"/>
    <hyperlink ref="E49" location="'Results'!M12:Y12" display="'Results'!M12:Y12" xr:uid="{772DFB38-8A2D-4253-BFC9-CF0399E82B32}"/>
    <hyperlink ref="E50" location="'Results'!AA12:AB12" display="'Results'!AA12:AB12" xr:uid="{5A64C9E4-DE4A-4305-9D16-93FCA2F48D6B}"/>
    <hyperlink ref="E51" location="'PowerTipping'!W1:W2" display="'PowerTipping'!W1:W2" xr:uid="{F92BE8EC-6BE0-4DD4-8CFA-DA2B99F6EEEE}"/>
    <hyperlink ref="E52" location="'PowerTipping'!W9:W10" display="'PowerTipping'!W9:W10" xr:uid="{49299060-5451-4BE8-AA6B-0B45CEADC59D}"/>
    <hyperlink ref="E53" location="'PowerTipping'!A10:E10" display="'PowerTipping'!A10:E10" xr:uid="{135F5890-D16F-447D-9198-EA7D925B160F}"/>
    <hyperlink ref="E54" location="'PowerTipping'!H10" display="'PowerTipping'!H10" xr:uid="{3EAB905C-C254-4139-937F-BBBF73E2A5B5}"/>
    <hyperlink ref="E55" location="'PowerTipping'!L10:U10" display="'PowerTipping'!L10:U10" xr:uid="{CBED16DE-F082-444B-8A26-5599A53802F7}"/>
    <hyperlink ref="E56" location="'PowerTipping'!U11:U240" display="'PowerTipping'!U11:U240" xr:uid="{2812145B-229D-4D71-A2D8-AB7574A16B5A}"/>
    <hyperlink ref="E57" location="'GroupResults'!AL1:AL2" display="'GroupResults'!AL1:AL2" xr:uid="{5A0D05AF-D841-48C3-954F-D1BF78630B16}"/>
    <hyperlink ref="E58" location="'GroupResults'!AL13" display="'GroupResults'!AL13" xr:uid="{37367268-CDE5-4E1C-99DA-8B2830A6FFA0}"/>
    <hyperlink ref="E59" location="'GroupResults'!A14:B14" display="'GroupResults'!A14:B14" xr:uid="{623F31B8-AB6B-4FE3-A88F-7DC768D9C467}"/>
    <hyperlink ref="E60" location="'GroupResults'!D14:D63" display="'GroupResults'!D14:D63" xr:uid="{1B9613A1-69B1-409C-BE2F-E8FFA944A835}"/>
    <hyperlink ref="E61" location="'GroupResults'!K14:K63" display="'GroupResults'!K14:K63" xr:uid="{323F668E-2423-42BB-8BE7-449DFACD8BBA}"/>
    <hyperlink ref="E62" location="'GroupResults'!M14:O14" display="'GroupResults'!M14:O14" xr:uid="{5403B916-F0D9-42F6-81A5-68F4EDF7816C}"/>
    <hyperlink ref="E63" location="'GroupResults'!U14:AF14" display="'GroupResults'!U14:AF14" xr:uid="{DDA45759-1429-4BBF-8327-78C26CBEA079}"/>
    <hyperlink ref="E64" location="'GroupResults'!AH14:AI14" display="'GroupResults'!AH14:AI14" xr:uid="{E1BA1D73-146B-44F4-B5C5-C31B783BEA45}"/>
    <hyperlink ref="E65" location="'GroupResults'!B15:B63" display="'GroupResults'!B15:B63" xr:uid="{1A5CBA01-6916-4D97-9DD1-2925B6AA461F}"/>
    <hyperlink ref="E66" location="'GroupResults'!N15:O15" display="'GroupResults'!N15:O15" xr:uid="{B1EB9B2C-2E30-46F7-9E88-B6A6329C3848}"/>
    <hyperlink ref="E67" location="'GroupResults'!U15:AB15" display="'GroupResults'!U15:AB15" xr:uid="{8D6B8EE2-9C73-4148-8371-E1704B626896}"/>
    <hyperlink ref="E68" location="'GroupResults'!AH15:AH63" display="'GroupResults'!AH15:AH63" xr:uid="{06471EAB-F2B3-4165-B7C5-FC2226C24CC5}"/>
    <hyperlink ref="E69" location="'GroupResults'!N16:O16" display="'GroupResults'!N16:O16" xr:uid="{695E96F3-1142-43FA-AF88-FE3D54BE1556}"/>
    <hyperlink ref="E70" location="'GroupResults'!U16:AB16" display="'GroupResults'!U16:AB16" xr:uid="{8F2FEDEF-B3FF-4429-9D2C-86E0BD0F075B}"/>
    <hyperlink ref="E71" location="'GroupResults'!N17:O17" display="'GroupResults'!N17:O17" xr:uid="{432273AA-8FAB-443D-A3F5-1E3E63637A0E}"/>
    <hyperlink ref="E72" location="'GroupResults'!U17:AB17" display="'GroupResults'!U17:AB17" xr:uid="{FC61913A-06C1-4742-9BD7-9CBA733EAF2A}"/>
    <hyperlink ref="E73" location="'GroupResults'!N18:O18" display="'GroupResults'!N18:O18" xr:uid="{66E2D7E6-C0B9-4BEC-B3EC-6C8513279664}"/>
    <hyperlink ref="E74" location="'GroupResults'!U18:AB18" display="'GroupResults'!U18:AB18" xr:uid="{2CCF11E3-7CDE-4A80-A3B8-2C19C17626C2}"/>
    <hyperlink ref="E75" location="'GroupResults'!N19:O19" display="'GroupResults'!N19:O19" xr:uid="{66A7847F-FE9A-46F5-A872-B20CF57C8F02}"/>
    <hyperlink ref="E76" location="'GroupResults'!U19:AB19" display="'GroupResults'!U19:AB19" xr:uid="{D4C9ED50-FB2D-4129-9B7A-80AA5C40EB98}"/>
    <hyperlink ref="E77" location="'GroupResults'!N20:O20" display="'GroupResults'!N20:O20" xr:uid="{5153A655-B9DF-4B4C-9EFA-BE992195F78A}"/>
    <hyperlink ref="E78" location="'GroupResults'!U20:AB20" display="'GroupResults'!U20:AB20" xr:uid="{6F30AE46-F197-435A-946B-92D1DEE35A41}"/>
    <hyperlink ref="E79" location="'GroupResults'!N21:O21" display="'GroupResults'!N21:O21" xr:uid="{98A19EE2-B738-4ADD-88AC-881F6E49322B}"/>
    <hyperlink ref="E80" location="'GroupResults'!U21:AB21" display="'GroupResults'!U21:AB21" xr:uid="{46F077C9-A46E-47F0-8498-6F93BBA3B129}"/>
    <hyperlink ref="E81" location="'GroupResults'!N22:O22" display="'GroupResults'!N22:O22" xr:uid="{9DA1F1E2-3E7C-4351-B14A-B059E399732D}"/>
    <hyperlink ref="E82" location="'GroupResults'!U22:AB22" display="'GroupResults'!U22:AB22" xr:uid="{05971CBC-435D-4613-A8A4-7EB54EA43685}"/>
    <hyperlink ref="E83" location="'GroupResults'!N23:O23" display="'GroupResults'!N23:O23" xr:uid="{7B844B5C-C298-4E51-8360-AD801D48031D}"/>
    <hyperlink ref="E84" location="'GroupResults'!U23:AB23" display="'GroupResults'!U23:AB23" xr:uid="{391E532F-A3F4-4532-9A51-B2F932082287}"/>
    <hyperlink ref="E85" location="'GroupResults'!N24:O24" display="'GroupResults'!N24:O24" xr:uid="{E4D627BF-FA7B-4FC9-9AFA-FED0F470101F}"/>
    <hyperlink ref="E86" location="'GroupResults'!U24:AB24" display="'GroupResults'!U24:AB24" xr:uid="{CEB9CCFB-F94C-4550-8B3B-2387C0882DA8}"/>
    <hyperlink ref="E87" location="'GroupResults'!N25:O25" display="'GroupResults'!N25:O25" xr:uid="{0CF31952-DAAD-499B-96C4-169F345CDFF1}"/>
    <hyperlink ref="E88" location="'GroupResults'!U25:AB25" display="'GroupResults'!U25:AB25" xr:uid="{66394B92-F184-43DE-89CC-AD8D9E8B5DD1}"/>
    <hyperlink ref="E89" location="'GroupResults'!N26:O26" display="'GroupResults'!N26:O26" xr:uid="{766BD928-E6D8-45CD-97A4-7ACA39EFC8B2}"/>
    <hyperlink ref="E90" location="'GroupResults'!U26:AB26" display="'GroupResults'!U26:AB26" xr:uid="{387CD9DC-0AEC-477F-A7E0-17FCD8746CF1}"/>
    <hyperlink ref="E91" location="'GroupResults'!N27:O27" display="'GroupResults'!N27:O27" xr:uid="{0402C908-CA3D-4E9E-8BE9-0B2CAD0B87BE}"/>
    <hyperlink ref="E92" location="'GroupResults'!U27:AB27" display="'GroupResults'!U27:AB27" xr:uid="{D7415039-62BA-4DA7-8E69-96EC63A0FE64}"/>
    <hyperlink ref="E93" location="'GroupResults'!N28:O28" display="'GroupResults'!N28:O28" xr:uid="{3782E400-1212-4572-83D1-199B6C5A7D29}"/>
    <hyperlink ref="E94" location="'GroupResults'!U28:AB28" display="'GroupResults'!U28:AB28" xr:uid="{39485DE1-D405-4C1C-9057-8B8B1D3AE833}"/>
    <hyperlink ref="E95" location="'GroupResults'!N29:O29" display="'GroupResults'!N29:O29" xr:uid="{46176C3A-8C76-47D3-84A1-CB1A05F59ECB}"/>
    <hyperlink ref="E96" location="'GroupResults'!U29:AB29" display="'GroupResults'!U29:AB29" xr:uid="{4A8574C8-F11F-41FA-8EDD-1786D22D2602}"/>
    <hyperlink ref="E97" location="'GroupResults'!N30:O30" display="'GroupResults'!N30:O30" xr:uid="{D076DDB9-E94E-4595-A162-5E15ACAC0B7B}"/>
    <hyperlink ref="E98" location="'GroupResults'!U30:AB30" display="'GroupResults'!U30:AB30" xr:uid="{3FDC8B89-4EC8-4BBA-A82D-AA7693F5FDD3}"/>
    <hyperlink ref="E99" location="'GroupResults'!N31:O31" display="'GroupResults'!N31:O31" xr:uid="{3078F622-D44E-4746-9D37-E2DCB8922BAB}"/>
    <hyperlink ref="E100" location="'GroupResults'!U31:AB31" display="'GroupResults'!U31:AB31" xr:uid="{F3168872-FE5C-428C-98A4-E1F2A1DA9DB7}"/>
    <hyperlink ref="E101" location="'GroupResults'!N32:O32" display="'GroupResults'!N32:O32" xr:uid="{0EFB853F-8CB4-4112-8BEB-37B00BA5D41F}"/>
    <hyperlink ref="E102" location="'GroupResults'!U32:AB32" display="'GroupResults'!U32:AB32" xr:uid="{19B77F67-3BF1-43DE-B0B6-1A4FD5A423E5}"/>
    <hyperlink ref="E103" location="'GroupResults'!N33:O33" display="'GroupResults'!N33:O33" xr:uid="{8AD2A978-0974-4E91-94D3-FE15BE36F937}"/>
    <hyperlink ref="E104" location="'GroupResults'!U33:AB33" display="'GroupResults'!U33:AB33" xr:uid="{0A5C9FA8-1685-4970-B6FC-33798A19E759}"/>
    <hyperlink ref="E105" location="'GroupResults'!N34:O34" display="'GroupResults'!N34:O34" xr:uid="{F2EB4B0D-9AA4-409F-9AE7-314F0393ECE8}"/>
    <hyperlink ref="E106" location="'GroupResults'!U34:AB34" display="'GroupResults'!U34:AB34" xr:uid="{68C42634-41DE-4B7B-8139-C513E19327B5}"/>
    <hyperlink ref="E107" location="'GroupResults'!N35:O35" display="'GroupResults'!N35:O35" xr:uid="{051595B5-3348-4201-AA94-83A6E6B261C1}"/>
    <hyperlink ref="E108" location="'GroupResults'!U35:AB35" display="'GroupResults'!U35:AB35" xr:uid="{9802A3CD-6AA2-46F5-96CE-2A747B9ED90E}"/>
    <hyperlink ref="E109" location="'GroupResults'!N36:O36" display="'GroupResults'!N36:O36" xr:uid="{64F80C17-226C-4A7E-BCDC-D30FEA2BB106}"/>
    <hyperlink ref="E110" location="'GroupResults'!U36:AB36" display="'GroupResults'!U36:AB36" xr:uid="{9BF9B4BB-0D03-48EE-A7E4-32D3ECEE704D}"/>
    <hyperlink ref="E111" location="'GroupResults'!N37:O37" display="'GroupResults'!N37:O37" xr:uid="{81ABFF06-69DF-4959-92C3-54AAC176B23F}"/>
    <hyperlink ref="E112" location="'GroupResults'!U37:AB37" display="'GroupResults'!U37:AB37" xr:uid="{00477FE0-0B7B-4C5D-9F7F-4F2BF0B7B5F9}"/>
    <hyperlink ref="E113" location="'GroupResults'!N38:O38" display="'GroupResults'!N38:O38" xr:uid="{2F2F60AB-3FE5-4506-B811-0A5DB1D73E18}"/>
    <hyperlink ref="E114" location="'GroupResults'!U38:AB38" display="'GroupResults'!U38:AB38" xr:uid="{52558A49-01AA-4402-A6A8-AA0D69A8505C}"/>
    <hyperlink ref="E115" location="'GroupResults'!N39:O39" display="'GroupResults'!N39:O39" xr:uid="{106D6C63-3C99-4472-9B2A-8F44A05D65C2}"/>
    <hyperlink ref="E116" location="'GroupResults'!U39:AB39" display="'GroupResults'!U39:AB39" xr:uid="{FE9C6B84-14AE-43B0-81B4-3D8FA877983E}"/>
    <hyperlink ref="E117" location="'GroupResults'!N40:O40" display="'GroupResults'!N40:O40" xr:uid="{A0AA5982-F5AF-40D0-8E85-3B66F631BA70}"/>
    <hyperlink ref="E118" location="'GroupResults'!U40:AB40" display="'GroupResults'!U40:AB40" xr:uid="{9C69EFD1-7B7C-46D6-A877-5143B0407E78}"/>
    <hyperlink ref="E119" location="'GroupResults'!N41:O41" display="'GroupResults'!N41:O41" xr:uid="{98B39E24-2360-4670-87DE-3F2F4B0683B9}"/>
    <hyperlink ref="E120" location="'GroupResults'!U41:AB41" display="'GroupResults'!U41:AB41" xr:uid="{55F65837-49CF-433D-BEC6-306517A12C65}"/>
    <hyperlink ref="E121" location="'GroupResults'!N42:O42" display="'GroupResults'!N42:O42" xr:uid="{29572811-F49A-4EE7-B27C-486384670FA6}"/>
    <hyperlink ref="E122" location="'GroupResults'!U42:AB42" display="'GroupResults'!U42:AB42" xr:uid="{E479B3A9-EE6D-459E-94E8-985C3E79D385}"/>
    <hyperlink ref="E123" location="'GroupResults'!N43:O43" display="'GroupResults'!N43:O43" xr:uid="{8E6002A4-DCAF-4E60-9994-B6E09938B570}"/>
    <hyperlink ref="E124" location="'GroupResults'!U43:AB43" display="'GroupResults'!U43:AB43" xr:uid="{896DBF78-8EF4-409A-A710-7A9AD23B54CD}"/>
    <hyperlink ref="E125" location="'GroupResults'!N44:O44" display="'GroupResults'!N44:O44" xr:uid="{7CFCF4DB-215F-40C1-8B05-5A573A961C51}"/>
    <hyperlink ref="E126" location="'GroupResults'!U44:AB44" display="'GroupResults'!U44:AB44" xr:uid="{BEE7D11F-5980-49B0-BB27-9DE3F5E55E1E}"/>
    <hyperlink ref="E127" location="'GroupResults'!N45:O45" display="'GroupResults'!N45:O45" xr:uid="{F3E27AA3-06DD-4494-835F-011226797E56}"/>
    <hyperlink ref="E128" location="'GroupResults'!U45:AB45" display="'GroupResults'!U45:AB45" xr:uid="{36B9AAD0-BCD8-4F20-ADDD-E3A68486E544}"/>
    <hyperlink ref="E129" location="'GroupResults'!N46:O46" display="'GroupResults'!N46:O46" xr:uid="{5FB53F8D-A651-489D-8DEA-001717E657DD}"/>
    <hyperlink ref="E130" location="'GroupResults'!U46:AB46" display="'GroupResults'!U46:AB46" xr:uid="{265F2EBA-177D-4797-902D-906B321F773A}"/>
    <hyperlink ref="E131" location="'GroupResults'!N47:O47" display="'GroupResults'!N47:O47" xr:uid="{A0E415FD-C429-4FE4-8888-6B8E0009D40F}"/>
    <hyperlink ref="E132" location="'GroupResults'!U47:AB47" display="'GroupResults'!U47:AB47" xr:uid="{9C9596F6-4261-4339-B338-7D9A57DC4ABF}"/>
    <hyperlink ref="E133" location="'GroupResults'!N48:O48" display="'GroupResults'!N48:O48" xr:uid="{DCC3AF0F-22B2-4250-899F-EE5E84EA66D4}"/>
    <hyperlink ref="E134" location="'GroupResults'!U48:AB48" display="'GroupResults'!U48:AB48" xr:uid="{13D09713-20C5-4C34-B1B9-291B9AB6AB95}"/>
    <hyperlink ref="E135" location="'GroupResults'!N49:O49" display="'GroupResults'!N49:O49" xr:uid="{2A17D178-46BD-40FA-A7D1-17CF828B896E}"/>
    <hyperlink ref="E136" location="'GroupResults'!U49:AB49" display="'GroupResults'!U49:AB49" xr:uid="{5A0A7969-A5CE-41EB-9E2E-04B4EF577DD8}"/>
    <hyperlink ref="E137" location="'GroupResults'!N50:O50" display="'GroupResults'!N50:O50" xr:uid="{A69DFC27-58F7-4452-9E15-6BC0B80CDE38}"/>
    <hyperlink ref="E138" location="'GroupResults'!U50:AB50" display="'GroupResults'!U50:AB50" xr:uid="{06EFEFED-9A61-4A0F-8DD7-8A7A25C08EDE}"/>
    <hyperlink ref="E139" location="'GroupResults'!N51:O51" display="'GroupResults'!N51:O51" xr:uid="{0C8EC23C-1D43-46C4-AC83-EF7733FAE5E0}"/>
    <hyperlink ref="E140" location="'GroupResults'!U51:AB51" display="'GroupResults'!U51:AB51" xr:uid="{7432EB3C-8855-4A6B-8583-A48A49BDBBC0}"/>
    <hyperlink ref="E141" location="'GroupResults'!N52:O52" display="'GroupResults'!N52:O52" xr:uid="{5C2D6275-3364-4B16-828D-59B76BDF4422}"/>
    <hyperlink ref="E142" location="'GroupResults'!U52:AB52" display="'GroupResults'!U52:AB52" xr:uid="{698E3871-81F9-433A-A317-61718944CBCB}"/>
    <hyperlink ref="E143" location="'GroupResults'!N53:O53" display="'GroupResults'!N53:O53" xr:uid="{8EBF40E9-4102-4DDF-A0DE-39C7D50EAC71}"/>
    <hyperlink ref="E144" location="'GroupResults'!U53:AB53" display="'GroupResults'!U53:AB53" xr:uid="{D582113C-5452-4010-BC49-521898E913E4}"/>
    <hyperlink ref="E145" location="'GroupResults'!N54:O54" display="'GroupResults'!N54:O54" xr:uid="{90C03559-F4FB-42C4-9908-CB50B61429CA}"/>
    <hyperlink ref="E146" location="'GroupResults'!U54:AB54" display="'GroupResults'!U54:AB54" xr:uid="{135EBF9C-ABAA-469F-ABDE-589161D17E3C}"/>
    <hyperlink ref="E147" location="'GroupResults'!N55:O55" display="'GroupResults'!N55:O55" xr:uid="{22E9E7F4-03F8-45A7-86AF-3AC914D83171}"/>
    <hyperlink ref="E148" location="'GroupResults'!U55:AB55" display="'GroupResults'!U55:AB55" xr:uid="{4C93CDCD-4DE7-481B-9475-F42537A68A06}"/>
    <hyperlink ref="E149" location="'GroupResults'!N56:O56" display="'GroupResults'!N56:O56" xr:uid="{84E51F2A-FF0A-41DC-96F2-57B1732E0616}"/>
    <hyperlink ref="E150" location="'GroupResults'!U56:AB56" display="'GroupResults'!U56:AB56" xr:uid="{5B53E086-D772-4176-BF97-FF2745AA6693}"/>
    <hyperlink ref="E151" location="'GroupResults'!N57:O57" display="'GroupResults'!N57:O57" xr:uid="{C25F34DB-5DC1-4184-8524-297C957DCCB1}"/>
    <hyperlink ref="E152" location="'GroupResults'!U57:AB57" display="'GroupResults'!U57:AB57" xr:uid="{18AB0822-884D-4394-B842-20F4EAB80CC7}"/>
    <hyperlink ref="E153" location="'GroupResults'!N58:O58" display="'GroupResults'!N58:O58" xr:uid="{5EC64942-0363-4FA0-8DCD-46AD1E6D65A6}"/>
    <hyperlink ref="E154" location="'GroupResults'!U58:AB58" display="'GroupResults'!U58:AB58" xr:uid="{9F6B04BB-3E10-4925-8E75-64B4AA4D4FDE}"/>
    <hyperlink ref="E155" location="'GroupResults'!N59:O59" display="'GroupResults'!N59:O59" xr:uid="{71990B65-CD9D-4F7A-96F2-0357314086E2}"/>
    <hyperlink ref="E156" location="'GroupResults'!U59:AB59" display="'GroupResults'!U59:AB59" xr:uid="{DDDC86EE-6769-4BC3-9D31-E672AA9717C1}"/>
    <hyperlink ref="E157" location="'GroupResults'!N60:O60" display="'GroupResults'!N60:O60" xr:uid="{26526972-BE4C-4BF1-B9E8-614564A39A28}"/>
    <hyperlink ref="E158" location="'GroupResults'!U60:AB60" display="'GroupResults'!U60:AB60" xr:uid="{2A8ABF61-AD95-479B-B547-C19340488117}"/>
    <hyperlink ref="E159" location="'GroupResults'!N61:O61" display="'GroupResults'!N61:O61" xr:uid="{9404E5B8-407A-47B2-BD7E-D05B2694AE39}"/>
    <hyperlink ref="E160" location="'GroupResults'!U61:AB61" display="'GroupResults'!U61:AB61" xr:uid="{3B964474-0F82-4B99-B12D-287E4D0444CC}"/>
    <hyperlink ref="E161" location="'GroupResults'!N62:O62" display="'GroupResults'!N62:O62" xr:uid="{EB910D83-60C5-4113-973F-F229F86919FC}"/>
    <hyperlink ref="E162" location="'GroupResults'!U62:AB62" display="'GroupResults'!U62:AB62" xr:uid="{D35FA745-5165-4D56-AE65-0CAB7D8B6D22}"/>
    <hyperlink ref="E163" location="'GroupResults'!N63:O63" display="'GroupResults'!N63:O63" xr:uid="{82387FCB-E15A-47F0-9FEB-FCCFAD150BDA}"/>
    <hyperlink ref="E164" location="'GroupResults'!U63:AB63" display="'GroupResults'!U63:AB63" xr:uid="{7731F99A-5752-4051-A375-9694DA7D9057}"/>
    <hyperlink ref="E165" location="'Stats'!I3:K3" display="'Stats'!I3:K3" xr:uid="{31C13470-0BFC-49E0-9725-93E0BADA140B}"/>
    <hyperlink ref="E166" location="'Stats'!O3" display="'Stats'!O3" xr:uid="{7931BCE8-97AA-425D-A43D-933E3FA1B641}"/>
    <hyperlink ref="E167" location="'Stats'!R3:S3" display="'Stats'!R3:S3" xr:uid="{EA07F731-ED03-46DD-A7C0-8382AC9D4092}"/>
    <hyperlink ref="E168" location="'Stats'!C8" display="'Stats'!C8" xr:uid="{5CBAC6D4-BECB-4312-9248-DBDB6BE0038E}"/>
    <hyperlink ref="E169" location="'Stats'!C10:D10" display="'Stats'!C10:D10" xr:uid="{E1E4B68A-3F77-4E7F-B121-B901BC25DFE1}"/>
    <hyperlink ref="E170" location="'Stats'!F10:G10" display="'Stats'!F10:G10" xr:uid="{C48A3203-E9B2-4968-9D53-6D28405A48ED}"/>
    <hyperlink ref="E171" location="'Stats'!O16:P16" display="'Stats'!O16:P16" xr:uid="{171841C7-7A8E-4F8A-A562-9F56802D0865}"/>
    <hyperlink ref="E172" location="'Stats'!C32:G32" display="'Stats'!C32:G32" xr:uid="{BB0D5EE2-C769-4A71-B34A-FC7D3CBBB2EC}"/>
    <hyperlink ref="E173" location="'Stats'!I32:Q32" display="'Stats'!I32:Q32" xr:uid="{7C5719C3-71A2-49D0-A937-C3A53B7C84D7}"/>
    <hyperlink ref="E174" location="'Stats'!N58:R58" display="'Stats'!N58:R58" xr:uid="{DE836DC9-04B6-41B3-AAA6-83E25460429D}"/>
    <hyperlink ref="E175" location="'Hot Tip Teams Used'!AP1" display="'Hot Tip Teams Used'!AP1" xr:uid="{7BC63FC0-00FB-4E79-B61F-42D33AA8CF34}"/>
    <hyperlink ref="E176" location="'Hot Tip Teams Used'!BT1:BT2" display="'Hot Tip Teams Used'!BT1:BT2" xr:uid="{EE2B072E-F102-4368-9190-12553A634875}"/>
    <hyperlink ref="E177" location="'Hot Tip Teams Used'!A2:G2" display="'Hot Tip Teams Used'!A2:G2" xr:uid="{9142F39A-5DDF-4EB2-92EC-8724E0972DEB}"/>
    <hyperlink ref="E178" location="'Hot Tip Teams Used'!I2" display="'Hot Tip Teams Used'!I2" xr:uid="{2C4E61AA-3D84-4C7E-B956-9A593C2B021A}"/>
    <hyperlink ref="E179" location="'Hot Tip Teams Used'!N2" display="'Hot Tip Teams Used'!N2" xr:uid="{40F50B75-B46E-464F-9DF3-740BA80D92F4}"/>
    <hyperlink ref="E180" location="'Hot Tip Teams Used'!M3:N3" display="'Hot Tip Teams Used'!M3:N3" xr:uid="{CAF4C4CF-985B-4D4A-8CC6-C749BFD4F7B7}"/>
    <hyperlink ref="E181" location="'Hot Tip Teams Used'!AP3" display="'Hot Tip Teams Used'!AP3" xr:uid="{D9DF5226-DA0B-4B8A-9E04-EB17C8258968}"/>
    <hyperlink ref="E182" location="'Hot Tip Teams Used'!BT4" display="'Hot Tip Teams Used'!BT4" xr:uid="{DCE5C3BF-3826-4A89-89FE-C59A92872F1C}"/>
    <hyperlink ref="E183" location="'Hot Tip Teams Used'!BQ5" display="'Hot Tip Teams Used'!BQ5" xr:uid="{4C1A975F-85E5-4761-B22D-7ABB27950817}"/>
    <hyperlink ref="E184" location="'Hot Tip Teams Used'!BS5:BT5" display="'Hot Tip Teams Used'!BS5:BT5" xr:uid="{2397173B-7CF8-4916-9334-05A1D403F348}"/>
    <hyperlink ref="E185" location="'Hot Tip Teams Used'!BT24:BT25" display="'Hot Tip Teams Used'!BT24:BT25" xr:uid="{A4FAD10C-E791-43A6-9901-5F24838296E0}"/>
    <hyperlink ref="E186" location="'Hot Tip Teams Used'!BU25:GH25" display="'Hot Tip Teams Used'!BU25:GH25" xr:uid="{2A1AA562-C3E1-4DC7-B4D0-369F753F7486}"/>
    <hyperlink ref="E187" location="'Hot Tip Teams Used'!BT44" display="'Hot Tip Teams Used'!BT44" xr:uid="{32648405-CE04-4228-917A-0796611BF968}"/>
    <hyperlink ref="E188" location="'Hot Tip Teams Used'!BT46" display="'Hot Tip Teams Used'!BT46" xr:uid="{5C2AC9DC-93A3-43F6-8DDF-F233E32E054B}"/>
    <hyperlink ref="E189" location="'Hot Tip Teams Used'!BT49:BT51" display="'Hot Tip Teams Used'!BT49:BT51" xr:uid="{3084EDD0-8B20-464F-8299-DD120EAFA096}"/>
    <hyperlink ref="E190" location="'TeamLadderPositions2'!M1" display="'TeamLadderPositions2'!M1" xr:uid="{CDD09023-67C1-4E7A-BE7A-75F284A9ED4E}"/>
    <hyperlink ref="E191" location="'TeamLadderPositions2'!I2" display="'TeamLadderPositions2'!I2" xr:uid="{34712E38-37F0-4174-A650-2D445660B818}"/>
    <hyperlink ref="E192" location="'TeamLadderPositions2'!L2:M2" display="'TeamLadderPositions2'!L2:M2" xr:uid="{7808C810-CF7C-4B95-B203-1F31461063B7}"/>
    <hyperlink ref="E202" location="'TipperLadderPos'!A2:E2" display="'TipperLadderPos'!A2:E2" xr:uid="{C3701EBC-F204-4D84-A8C7-960530CEFB0A}"/>
    <hyperlink ref="E203" location="'TipperLadderPos'!K2:M2" display="'TipperLadderPos'!K2:M2" xr:uid="{487F6A0D-BA5E-4A96-B98C-022F8D2ABB77}"/>
    <hyperlink ref="E208" location="'TeamLadderPositions'!A2:E2" display="'TeamLadderPositions'!A2:E2" xr:uid="{B50DE3EB-4DA4-41E2-ADB2-BEE22B049BAD}"/>
    <hyperlink ref="E216" location="'Results'!N11" display="'Results'!N11" xr:uid="{A5A2C1A6-C3AC-477F-9EC2-FCA299806CD6}"/>
    <hyperlink ref="E217" location="'Results'!AB11" display="'Results'!AB11" xr:uid="{99DFB4E4-3212-4418-9029-48468A17DF7A}"/>
    <hyperlink ref="E222" location="'PowerTipping'!T9" display="'PowerTipping'!T9" xr:uid="{8C559CE8-2005-4983-954D-72FE14499611}"/>
    <hyperlink ref="E228" location="'GroupResults'!AI13" display="'GroupResults'!AI13" xr:uid="{6425FA44-BBED-41BE-8B3E-EA68E76557C0}"/>
    <hyperlink ref="E236" location="'Instructions'!C3" display="'Instructions'!C3" xr:uid="{58F30AD9-2C81-4C43-818A-720E9373CE61}"/>
    <hyperlink ref="E237" location="'Instructions'!C26" display="'Instructions'!C26" xr:uid="{8FD93570-A86B-4590-B5ED-62E268698BDD}"/>
    <hyperlink ref="E242" location="'Results'!AE1:AE2" display="'Results'!AE1:AE2" xr:uid="{B49B9FCD-22CE-4E56-ABC0-92BB0892733F}"/>
    <hyperlink ref="E243" location="'Results'!L8" display="'Results'!L8" xr:uid="{D6929D60-05A1-4D3E-8882-34B9DA38C7C7}"/>
    <hyperlink ref="E244" location="'Results'!C12:E12" display="'Results'!C12:E12" xr:uid="{9EC14588-CC9B-426E-848A-E148F4387A28}"/>
    <hyperlink ref="E245" location="'Results'!I12" display="'Results'!I12" xr:uid="{6D091223-225D-477F-B31A-0D36B1D771F7}"/>
    <hyperlink ref="E246" location="'Results'!K12:AE12" display="'Results'!K12:AE12" xr:uid="{8ACA3B91-DAEB-408F-AC97-F4A7F2485DC8}"/>
    <hyperlink ref="E247" location="'Results'!L13:L242" display="'Results'!L13:L242" xr:uid="{43AAB0C1-6934-4694-A44A-A6ADDC3D1A86}"/>
    <hyperlink ref="E248" location="'Results'!Z13:Z182" display="'Results'!Z13:Z182" xr:uid="{6BAFDCC2-7152-43E5-A692-9A29E45016BC}"/>
    <hyperlink ref="E249" location="'Results'!AC13:AD242" display="'Results'!AC13:AD242" xr:uid="{32D50185-9EFD-4879-859E-8D1CBF966854}"/>
    <hyperlink ref="E250" location="'PowerTipping'!W1:W2" display="'PowerTipping'!W1:W2" xr:uid="{53245FF0-AE44-42E3-9723-372AAE4AF752}"/>
    <hyperlink ref="E251" location="'PowerTipping'!B10:D10" display="'PowerTipping'!B10:D10" xr:uid="{259C809C-8FB6-4BF8-B141-800FE1C11E66}"/>
    <hyperlink ref="E252" location="'PowerTipping'!H10" display="'PowerTipping'!H10" xr:uid="{2B560127-6EFE-41A7-BF7C-EE306B7DCDFD}"/>
    <hyperlink ref="E253" location="'PowerTipping'!K10:W10" display="'PowerTipping'!K10:W10" xr:uid="{09B59BBE-5D4F-41CC-AF21-5D462E7C9CD8}"/>
    <hyperlink ref="E254" location="'PowerTipping'!K11:K240" display="'PowerTipping'!K11:K240" xr:uid="{7FBEA8F7-10BA-4A24-84BF-29FE4D2A63BA}"/>
    <hyperlink ref="E255" location="'PowerTipping'!U11:V240" display="'PowerTipping'!U11:V240" xr:uid="{8CBB6ACB-4D87-430B-9CBA-F0EAA1B51EC3}"/>
    <hyperlink ref="E256" location="'GroupResults'!AL1:AL2" display="'GroupResults'!AL1:AL2" xr:uid="{DA7DE511-6BB9-4105-BB90-E9EB6D9CDDB5}"/>
    <hyperlink ref="E257" location="'GroupResults'!A14" display="'GroupResults'!A14" xr:uid="{0F984815-44BA-4D94-B6CB-F41085B5F363}"/>
    <hyperlink ref="E258" location="'GroupResults'!M14" display="'GroupResults'!M14" xr:uid="{B826D730-3BE0-48D8-846C-659EDBF0B87F}"/>
    <hyperlink ref="E259" location="'GroupResults'!AC14:AG14" display="'GroupResults'!AC14:AG14" xr:uid="{25912F82-87C9-4366-9AA4-B578C2728CA2}"/>
    <hyperlink ref="E260" location="'GroupResults'!AI14:AK14" display="'GroupResults'!AI14:AK14" xr:uid="{EDA1BF5D-2A40-4BD7-B3C9-7B6DE9DD3653}"/>
    <hyperlink ref="E261" location="'GroupResults'!AG15:AG63" display="'GroupResults'!AG15:AG63" xr:uid="{3FCA2FF5-8E56-44CE-A22C-2E32D38355DB}"/>
    <hyperlink ref="E262" location="'GroupResults'!AJ15:AK63" display="'GroupResults'!AJ15:AK63" xr:uid="{8E2CFF40-95B4-445E-BEC2-843F8048D4B0}"/>
    <hyperlink ref="E263" location="'Stats'!F3:F6" display="'Stats'!F3:F6" xr:uid="{295947B6-8B15-4B24-80B8-2C5947FD3853}"/>
    <hyperlink ref="E264" location="'Stats'!I3:K3" display="'Stats'!I3:K3" xr:uid="{5C3666FE-031D-46D3-9229-C3350E00C4E8}"/>
    <hyperlink ref="E265" location="'Stats'!O3" display="'Stats'!O3" xr:uid="{30ED4F25-7374-4CF2-9E1D-6F65081CD4D8}"/>
    <hyperlink ref="E266" location="'Stats'!R3:S3" display="'Stats'!R3:S3" xr:uid="{3EC753B4-4E02-457E-B72D-56BD6D2A44FD}"/>
    <hyperlink ref="E267" location="'Stats'!C10" display="'Stats'!C10" xr:uid="{99902F25-CA5A-4DE1-AC5D-1DF70304B20D}"/>
    <hyperlink ref="E268" location="'Stats'!O16:P16" display="'Stats'!O16:P16" xr:uid="{F57EAEF5-36DF-4593-A548-C35A7B4CAD12}"/>
    <hyperlink ref="E269" location="'Stats'!C32:G32" display="'Stats'!C32:G32" xr:uid="{2FD0B008-807F-48FD-82CF-20477DEAF220}"/>
    <hyperlink ref="E270" location="'Stats'!I32:Q32" display="'Stats'!I32:Q32" xr:uid="{A347DFCC-92AC-4A5F-B70A-2ECC5E6C7808}"/>
    <hyperlink ref="E271" location="'Stats'!N58:R58" display="'Stats'!N58:R58" xr:uid="{EC90E0DA-026A-4CCB-9873-F4A0CD6BDA6E}"/>
    <hyperlink ref="E272" location="'Stats'!O32:O49" display="'Stats'!O32:O49" xr:uid="{61563E4D-E14B-465F-815C-D44C4E92C91A}"/>
    <hyperlink ref="E278" location="'Hot Tip Teams Used'!AP1" display="'Hot Tip Teams Used'!AP1" xr:uid="{30F0C185-D705-4497-9AD6-BA36BBD39883}"/>
    <hyperlink ref="E279" location="'Hot Tip Teams Used'!BT1:BT2" display="'Hot Tip Teams Used'!BT1:BT2" xr:uid="{8705ACAF-FA10-4DBB-9DDC-0ED2BC3585C8}"/>
    <hyperlink ref="E280" location="'Hot Tip Teams Used'!A2" display="'Hot Tip Teams Used'!A2" xr:uid="{6009670E-533C-4191-AA7D-40F5E911786A}"/>
    <hyperlink ref="E281" location="'Hot Tip Teams Used'!C2:G2" display="'Hot Tip Teams Used'!C2:G2" xr:uid="{73AB46DB-F55E-4E7C-8B86-83E3AAC27A6C}"/>
    <hyperlink ref="E282" location="'Hot Tip Teams Used'!I2" display="'Hot Tip Teams Used'!I2" xr:uid="{5B2DE565-94C7-4787-A22E-2C023559CCD7}"/>
    <hyperlink ref="E283" location="'Hot Tip Teams Used'!N2" display="'Hot Tip Teams Used'!N2" xr:uid="{3279630B-D171-40AB-9EB2-28B1D7624869}"/>
    <hyperlink ref="E284" location="'Hot Tip Teams Used'!M3:N3" display="'Hot Tip Teams Used'!M3:N3" xr:uid="{79B6C441-B61D-4C12-9297-C9AB52D9CD11}"/>
    <hyperlink ref="E285" location="'Hot Tip Teams Used'!AP3" display="'Hot Tip Teams Used'!AP3" xr:uid="{080526A2-E86E-4A56-99F3-9F9EF60E4CCB}"/>
    <hyperlink ref="E286" location="'Hot Tip Teams Used'!BT4" display="'Hot Tip Teams Used'!BT4" xr:uid="{00FED3EC-D58A-493A-A184-A24756708943}"/>
    <hyperlink ref="E287" location="'Hot Tip Teams Used'!BQ5" display="'Hot Tip Teams Used'!BQ5" xr:uid="{79AB76FD-C9C8-43FE-876D-3F07736E8D37}"/>
    <hyperlink ref="E288" location="'Hot Tip Teams Used'!BS5:BT5" display="'Hot Tip Teams Used'!BS5:BT5" xr:uid="{16344B31-C578-4060-A6C6-F0816805424B}"/>
    <hyperlink ref="E289" location="'Hot Tip Teams Used'!BT24:BT25" display="'Hot Tip Teams Used'!BT24:BT25" xr:uid="{0FFAEF6C-236F-4E7F-929F-05967AAC5D5B}"/>
    <hyperlink ref="E290" location="'Hot Tip Teams Used'!BU25:GH25" display="'Hot Tip Teams Used'!BU25:GH25" xr:uid="{E55D2EC1-052C-4192-8DDE-059C1403D7DB}"/>
    <hyperlink ref="E291" location="'Hot Tip Teams Used'!BT46" display="'Hot Tip Teams Used'!BT46" xr:uid="{1211D93A-1EAA-4448-BBAF-DA61C7B1B480}"/>
    <hyperlink ref="E292" location="'Hot Tip Teams Used'!BT49:BT51" display="'Hot Tip Teams Used'!BT49:BT51" xr:uid="{527D6682-9139-4BA3-87DC-C4484D2F5144}"/>
    <hyperlink ref="E293" location="'TeamLadderPositions2'!M1" display="'TeamLadderPositions2'!M1" xr:uid="{D3176A3B-B6EF-40FD-A7DA-10A6DBFA3253}"/>
    <hyperlink ref="E294" location="'TeamLadderPositions2'!I2" display="'TeamLadderPositions2'!I2" xr:uid="{FA571E33-D3AF-40B4-874B-FA100EDA1840}"/>
    <hyperlink ref="E295" location="'TeamLadderPositions2'!L2:M2" display="'TeamLadderPositions2'!L2:M2" xr:uid="{78241045-6313-4106-9EFC-F35DA08F81D5}"/>
    <hyperlink ref="E305" location="'TipperLadderPos'!A2" display="'TipperLadderPos'!A2" xr:uid="{DC376664-225C-4C0E-9995-77FBFFC7B103}"/>
    <hyperlink ref="E306" location="'TipperLadderPos'!C2:E2" display="'TipperLadderPos'!C2:E2" xr:uid="{508D60F3-4B47-407C-BB19-15F972BEEA6F}"/>
    <hyperlink ref="E307" location="'TipperLadderPos'!K2" display="'TipperLadderPos'!K2" xr:uid="{BD04AB48-EF2C-45B0-940E-5869A9BB4C65}"/>
    <hyperlink ref="E308" location="'TipperLadderPos'!M2" display="'TipperLadderPos'!M2" xr:uid="{CBE625A2-4F14-4898-B040-F0F8617B5FA5}"/>
    <hyperlink ref="E311" location="'TeamLadderPositions'!A2" display="'TeamLadderPositions'!A2" xr:uid="{41DFE16F-0873-43C0-906E-B0050203F0C2}"/>
    <hyperlink ref="E312" location="'TeamLadderPositions'!C2:D2" display="'TeamLadderPositions'!C2:D2" xr:uid="{6FABCA91-9BAE-4E32-B0A7-82B375CBBD31}"/>
    <hyperlink ref="E319" location="'Hot Tip Teams Used'!AP3" display="'Hot Tip Teams Used'!AP3" xr:uid="{5BB94D15-1174-4C18-90F7-EACD9654C67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15CD4-4311-4470-8D1A-F5A24144ECE8}">
  <sheetPr codeName="Sheet31">
    <tabColor theme="9" tint="0.59999389629810485"/>
    <pageSetUpPr fitToPage="1"/>
  </sheetPr>
  <dimension ref="C2:S83"/>
  <sheetViews>
    <sheetView workbookViewId="0"/>
  </sheetViews>
  <sheetFormatPr defaultColWidth="9.1796875" defaultRowHeight="14.5" outlineLevelCol="1" x14ac:dyDescent="0.35"/>
  <cols>
    <col min="1" max="2" width="9.1796875" style="6"/>
    <col min="3" max="3" width="5.26953125" style="6" customWidth="1"/>
    <col min="4" max="4" width="16.54296875" style="30" customWidth="1"/>
    <col min="5" max="8" width="9.1796875" style="6"/>
    <col min="9" max="14" width="9.1796875" style="62" hidden="1" customWidth="1" outlineLevel="1"/>
    <col min="15" max="15" width="19.7265625" style="6" customWidth="1" collapsed="1"/>
    <col min="16" max="16" width="13.1796875" style="6" customWidth="1"/>
    <col min="17" max="17" width="8.7265625" style="6" bestFit="1" customWidth="1"/>
    <col min="18" max="18" width="10.26953125" style="6" bestFit="1" customWidth="1"/>
    <col min="19" max="16384" width="9.1796875" style="6"/>
  </cols>
  <sheetData>
    <row r="2" spans="3:19" ht="17" x14ac:dyDescent="0.4">
      <c r="C2" s="193" t="s">
        <v>1355</v>
      </c>
      <c r="D2" s="194"/>
      <c r="E2" s="194"/>
      <c r="F2" s="194"/>
      <c r="G2" s="195"/>
      <c r="H2" s="49"/>
      <c r="O2" s="196" t="s">
        <v>1356</v>
      </c>
      <c r="P2" s="197"/>
      <c r="Q2" s="113"/>
      <c r="R2" s="113"/>
      <c r="S2" s="114" t="s">
        <v>58</v>
      </c>
    </row>
    <row r="3" spans="3:19" x14ac:dyDescent="0.35">
      <c r="C3" s="31"/>
      <c r="E3" s="30" t="s">
        <v>32</v>
      </c>
      <c r="F3" s="57">
        <v>174</v>
      </c>
      <c r="G3" s="43">
        <v>0.92553191489361697</v>
      </c>
      <c r="H3" s="33"/>
      <c r="I3" s="62">
        <v>1</v>
      </c>
      <c r="J3" s="62">
        <v>2552</v>
      </c>
      <c r="K3" s="62">
        <v>9</v>
      </c>
      <c r="O3" s="44" t="s">
        <v>1357</v>
      </c>
      <c r="P3" s="69"/>
      <c r="Q3" s="69"/>
      <c r="R3" s="69">
        <v>156</v>
      </c>
      <c r="S3" s="45">
        <v>0.89655172413793105</v>
      </c>
    </row>
    <row r="4" spans="3:19" x14ac:dyDescent="0.35">
      <c r="C4" s="35"/>
      <c r="D4" s="41"/>
      <c r="E4" s="41" t="s">
        <v>59</v>
      </c>
      <c r="F4" s="42">
        <v>5.9885057471264371</v>
      </c>
      <c r="G4" s="39"/>
      <c r="I4" s="62">
        <v>2</v>
      </c>
      <c r="J4" s="62">
        <v>2553</v>
      </c>
      <c r="K4" s="62">
        <v>6</v>
      </c>
      <c r="O4" s="44" t="s">
        <v>1358</v>
      </c>
      <c r="P4" s="69"/>
      <c r="Q4" s="69"/>
      <c r="R4" s="69">
        <v>24</v>
      </c>
      <c r="S4" s="45">
        <v>0.13793103448275862</v>
      </c>
    </row>
    <row r="5" spans="3:19" x14ac:dyDescent="0.35">
      <c r="C5" s="31"/>
      <c r="E5" s="30" t="s">
        <v>60</v>
      </c>
      <c r="F5" s="57">
        <v>5</v>
      </c>
      <c r="G5" s="34"/>
      <c r="I5" s="62">
        <v>3</v>
      </c>
      <c r="J5" s="62">
        <v>2554</v>
      </c>
      <c r="K5" s="62">
        <v>10</v>
      </c>
      <c r="O5" s="44" t="s">
        <v>1359</v>
      </c>
      <c r="P5" s="69"/>
      <c r="Q5" s="69"/>
      <c r="R5" s="69">
        <v>137</v>
      </c>
      <c r="S5" s="45">
        <v>0.78735632183908044</v>
      </c>
    </row>
    <row r="6" spans="3:19" x14ac:dyDescent="0.35">
      <c r="C6" s="35"/>
      <c r="D6" s="41"/>
      <c r="E6" s="41" t="s">
        <v>61</v>
      </c>
      <c r="F6" s="42">
        <v>6.4</v>
      </c>
      <c r="G6" s="39"/>
      <c r="I6" s="62">
        <v>4</v>
      </c>
      <c r="J6" s="62">
        <v>2555</v>
      </c>
      <c r="K6" s="62">
        <v>18</v>
      </c>
      <c r="O6" s="44" t="s">
        <v>1360</v>
      </c>
      <c r="P6" s="69"/>
      <c r="Q6" s="69"/>
      <c r="R6" s="69">
        <v>170</v>
      </c>
      <c r="S6" s="45">
        <v>0.97701149425287359</v>
      </c>
    </row>
    <row r="7" spans="3:19" x14ac:dyDescent="0.35">
      <c r="I7" s="62">
        <v>5</v>
      </c>
      <c r="J7" s="62">
        <v>2556</v>
      </c>
      <c r="K7" s="62">
        <v>7</v>
      </c>
      <c r="O7" s="44" t="s">
        <v>1361</v>
      </c>
      <c r="P7" s="69"/>
      <c r="Q7" s="69"/>
      <c r="R7" s="69">
        <v>126</v>
      </c>
      <c r="S7" s="45">
        <v>0.72413793103448276</v>
      </c>
    </row>
    <row r="8" spans="3:19" ht="17" x14ac:dyDescent="0.4">
      <c r="C8" s="193" t="s">
        <v>1362</v>
      </c>
      <c r="D8" s="194"/>
      <c r="E8" s="194"/>
      <c r="F8" s="194"/>
      <c r="G8" s="195"/>
      <c r="H8" s="49"/>
      <c r="I8" s="62">
        <v>6</v>
      </c>
      <c r="J8" s="62">
        <v>2557</v>
      </c>
      <c r="K8" s="62">
        <v>17</v>
      </c>
      <c r="O8" s="44" t="s">
        <v>1363</v>
      </c>
      <c r="P8" s="69"/>
      <c r="Q8" s="69"/>
      <c r="R8" s="69">
        <v>117</v>
      </c>
      <c r="S8" s="45">
        <v>0.67241379310344829</v>
      </c>
    </row>
    <row r="9" spans="3:19" x14ac:dyDescent="0.35">
      <c r="C9" s="115"/>
      <c r="D9" s="143" t="s">
        <v>62</v>
      </c>
      <c r="E9" s="117"/>
      <c r="F9" s="116" t="s">
        <v>63</v>
      </c>
      <c r="G9" s="144" t="s">
        <v>64</v>
      </c>
      <c r="I9" s="62">
        <v>7</v>
      </c>
      <c r="J9" s="62">
        <v>2558</v>
      </c>
      <c r="K9" s="62">
        <v>16</v>
      </c>
      <c r="O9" s="44" t="s">
        <v>1364</v>
      </c>
      <c r="P9" s="69"/>
      <c r="Q9" s="69"/>
      <c r="R9" s="69">
        <v>127</v>
      </c>
      <c r="S9" s="45">
        <v>0.72988505747126442</v>
      </c>
    </row>
    <row r="10" spans="3:19" x14ac:dyDescent="0.35">
      <c r="C10" s="118">
        <v>1</v>
      </c>
      <c r="D10" s="50" t="s">
        <v>737</v>
      </c>
      <c r="E10" s="40"/>
      <c r="F10" s="51">
        <v>1.4329268292682926</v>
      </c>
      <c r="G10" s="52">
        <v>8</v>
      </c>
      <c r="I10" s="62">
        <v>8</v>
      </c>
      <c r="J10" s="62">
        <v>2559</v>
      </c>
      <c r="K10" s="62">
        <v>2</v>
      </c>
      <c r="O10" s="44" t="s">
        <v>1365</v>
      </c>
      <c r="P10" s="69"/>
      <c r="Q10" s="69"/>
      <c r="R10" s="69">
        <v>174</v>
      </c>
      <c r="S10" s="45">
        <v>1</v>
      </c>
    </row>
    <row r="11" spans="3:19" x14ac:dyDescent="0.35">
      <c r="C11" s="31">
        <v>2</v>
      </c>
      <c r="D11" s="32" t="s">
        <v>691</v>
      </c>
      <c r="F11" s="33">
        <v>1.4135338345864661</v>
      </c>
      <c r="G11" s="34">
        <v>8</v>
      </c>
      <c r="I11" s="62">
        <v>9</v>
      </c>
      <c r="J11" s="62">
        <v>2560</v>
      </c>
      <c r="K11" s="62">
        <v>4</v>
      </c>
      <c r="O11" s="46" t="s">
        <v>1366</v>
      </c>
      <c r="P11" s="47"/>
      <c r="Q11" s="47"/>
      <c r="R11" s="47">
        <v>20</v>
      </c>
      <c r="S11" s="48">
        <v>0.11494252873563218</v>
      </c>
    </row>
    <row r="12" spans="3:19" x14ac:dyDescent="0.35">
      <c r="C12" s="31">
        <v>3</v>
      </c>
      <c r="D12" s="32" t="s">
        <v>734</v>
      </c>
      <c r="F12" s="33">
        <v>1.3947368421052631</v>
      </c>
      <c r="G12" s="34">
        <v>8</v>
      </c>
    </row>
    <row r="13" spans="3:19" x14ac:dyDescent="0.35">
      <c r="C13" s="31">
        <v>4</v>
      </c>
      <c r="D13" s="32" t="s">
        <v>703</v>
      </c>
      <c r="F13" s="33">
        <v>1.036144578313253</v>
      </c>
      <c r="G13" s="34">
        <v>8</v>
      </c>
    </row>
    <row r="14" spans="3:19" x14ac:dyDescent="0.35">
      <c r="C14" s="31">
        <v>5</v>
      </c>
      <c r="D14" s="32" t="s">
        <v>675</v>
      </c>
      <c r="F14" s="33">
        <v>1.7142857142857142</v>
      </c>
      <c r="G14" s="34">
        <v>4</v>
      </c>
    </row>
    <row r="15" spans="3:19" x14ac:dyDescent="0.35">
      <c r="C15" s="31">
        <v>6</v>
      </c>
      <c r="D15" s="32" t="s">
        <v>683</v>
      </c>
      <c r="F15" s="33">
        <v>1.3285714285714285</v>
      </c>
      <c r="G15" s="34">
        <v>4</v>
      </c>
      <c r="O15" s="6" t="s">
        <v>65</v>
      </c>
      <c r="P15" s="6" t="s">
        <v>66</v>
      </c>
    </row>
    <row r="16" spans="3:19" x14ac:dyDescent="0.35">
      <c r="C16" s="31">
        <v>7</v>
      </c>
      <c r="D16" s="32" t="s">
        <v>707</v>
      </c>
      <c r="F16" s="33">
        <v>1.2891566265060241</v>
      </c>
      <c r="G16" s="34">
        <v>4</v>
      </c>
      <c r="O16" s="6">
        <v>0</v>
      </c>
      <c r="P16" s="6">
        <v>0</v>
      </c>
    </row>
    <row r="17" spans="3:17" x14ac:dyDescent="0.35">
      <c r="C17" s="35">
        <v>8</v>
      </c>
      <c r="D17" s="36" t="s">
        <v>730</v>
      </c>
      <c r="E17" s="37"/>
      <c r="F17" s="38">
        <v>1.1533333333333333</v>
      </c>
      <c r="G17" s="39">
        <v>4</v>
      </c>
      <c r="O17" s="6">
        <v>1</v>
      </c>
      <c r="P17" s="6">
        <v>1</v>
      </c>
    </row>
    <row r="18" spans="3:17" x14ac:dyDescent="0.35">
      <c r="C18" s="31">
        <v>9</v>
      </c>
      <c r="D18" s="32" t="s">
        <v>695</v>
      </c>
      <c r="F18" s="33">
        <v>1.1176470588235294</v>
      </c>
      <c r="G18" s="34">
        <v>4</v>
      </c>
      <c r="O18" s="6">
        <v>2</v>
      </c>
      <c r="P18" s="6">
        <v>0</v>
      </c>
    </row>
    <row r="19" spans="3:17" x14ac:dyDescent="0.35">
      <c r="C19" s="31">
        <v>10</v>
      </c>
      <c r="D19" s="32" t="s">
        <v>671</v>
      </c>
      <c r="F19" s="33">
        <v>0.9</v>
      </c>
      <c r="G19" s="34">
        <v>0</v>
      </c>
      <c r="O19" s="6">
        <v>3</v>
      </c>
      <c r="P19" s="6">
        <v>3</v>
      </c>
    </row>
    <row r="20" spans="3:17" x14ac:dyDescent="0.35">
      <c r="C20" s="31">
        <v>11</v>
      </c>
      <c r="D20" s="32" t="s">
        <v>723</v>
      </c>
      <c r="F20" s="33">
        <v>0.89473684210526316</v>
      </c>
      <c r="G20" s="34">
        <v>0</v>
      </c>
      <c r="O20" s="6">
        <v>4</v>
      </c>
      <c r="P20" s="6">
        <v>16</v>
      </c>
    </row>
    <row r="21" spans="3:17" x14ac:dyDescent="0.35">
      <c r="C21" s="31">
        <v>12</v>
      </c>
      <c r="D21" s="32" t="s">
        <v>687</v>
      </c>
      <c r="F21" s="33">
        <v>0.86592178770949724</v>
      </c>
      <c r="G21" s="34">
        <v>0</v>
      </c>
      <c r="O21" s="6">
        <v>5</v>
      </c>
      <c r="P21" s="6">
        <v>44</v>
      </c>
    </row>
    <row r="22" spans="3:17" x14ac:dyDescent="0.35">
      <c r="C22" s="31">
        <v>13</v>
      </c>
      <c r="D22" s="32" t="s">
        <v>719</v>
      </c>
      <c r="F22" s="33">
        <v>0.77570093457943923</v>
      </c>
      <c r="G22" s="34">
        <v>0</v>
      </c>
      <c r="O22" s="6">
        <v>6</v>
      </c>
      <c r="P22" s="6">
        <v>59</v>
      </c>
    </row>
    <row r="23" spans="3:17" x14ac:dyDescent="0.35">
      <c r="C23" s="31">
        <v>14</v>
      </c>
      <c r="D23" s="32" t="s">
        <v>711</v>
      </c>
      <c r="F23" s="33">
        <v>0.76216216216216215</v>
      </c>
      <c r="G23" s="34">
        <v>0</v>
      </c>
      <c r="O23" s="6">
        <v>7</v>
      </c>
      <c r="P23" s="6">
        <v>57</v>
      </c>
    </row>
    <row r="24" spans="3:17" x14ac:dyDescent="0.35">
      <c r="C24" s="31">
        <v>15</v>
      </c>
      <c r="D24" s="32" t="s">
        <v>699</v>
      </c>
      <c r="F24" s="33">
        <v>0.69907407407407407</v>
      </c>
      <c r="G24" s="34">
        <v>0</v>
      </c>
      <c r="O24" s="6">
        <v>8</v>
      </c>
      <c r="P24" s="6">
        <v>7</v>
      </c>
    </row>
    <row r="25" spans="3:17" x14ac:dyDescent="0.35">
      <c r="C25" s="31">
        <v>16</v>
      </c>
      <c r="D25" s="32" t="s">
        <v>727</v>
      </c>
      <c r="F25" s="33">
        <v>0.6776859504132231</v>
      </c>
      <c r="G25" s="34">
        <v>0</v>
      </c>
      <c r="O25" s="6">
        <v>9</v>
      </c>
      <c r="P25" s="6">
        <v>1</v>
      </c>
    </row>
    <row r="26" spans="3:17" x14ac:dyDescent="0.35">
      <c r="C26" s="31">
        <v>17</v>
      </c>
      <c r="D26" s="32" t="s">
        <v>715</v>
      </c>
      <c r="F26" s="33">
        <v>0.58715596330275233</v>
      </c>
      <c r="G26" s="34">
        <v>0</v>
      </c>
    </row>
    <row r="27" spans="3:17" x14ac:dyDescent="0.35">
      <c r="C27" s="35">
        <v>18</v>
      </c>
      <c r="D27" s="36" t="s">
        <v>679</v>
      </c>
      <c r="E27" s="37"/>
      <c r="F27" s="38">
        <v>0.58333333333333337</v>
      </c>
      <c r="G27" s="39">
        <v>0</v>
      </c>
    </row>
    <row r="30" spans="3:17" ht="17.5" thickBot="1" x14ac:dyDescent="0.45">
      <c r="C30" s="190" t="s">
        <v>1367</v>
      </c>
      <c r="D30" s="191"/>
      <c r="E30" s="191"/>
      <c r="F30" s="191"/>
      <c r="G30" s="192"/>
      <c r="O30" s="190" t="s">
        <v>67</v>
      </c>
      <c r="P30" s="191"/>
      <c r="Q30" s="192"/>
    </row>
    <row r="31" spans="3:17" ht="29.5" thickTop="1" x14ac:dyDescent="0.35">
      <c r="C31" s="31"/>
      <c r="E31" s="54" t="s">
        <v>68</v>
      </c>
      <c r="F31" s="54" t="s">
        <v>12</v>
      </c>
      <c r="G31" s="55" t="s">
        <v>69</v>
      </c>
      <c r="I31" s="62" t="s">
        <v>70</v>
      </c>
      <c r="J31" s="62" t="s">
        <v>62</v>
      </c>
      <c r="K31" s="62" t="s">
        <v>71</v>
      </c>
      <c r="L31" s="62" t="s">
        <v>72</v>
      </c>
      <c r="M31" s="62" t="s">
        <v>73</v>
      </c>
      <c r="N31" s="62" t="s">
        <v>74</v>
      </c>
      <c r="O31" s="31" t="s">
        <v>75</v>
      </c>
      <c r="P31" s="30" t="s">
        <v>76</v>
      </c>
      <c r="Q31" s="53" t="s">
        <v>77</v>
      </c>
    </row>
    <row r="32" spans="3:17" x14ac:dyDescent="0.35">
      <c r="C32" s="118">
        <v>1</v>
      </c>
      <c r="D32" s="50" t="s">
        <v>1325</v>
      </c>
      <c r="E32" s="56">
        <v>11</v>
      </c>
      <c r="F32" s="51">
        <v>0.84615384615384615</v>
      </c>
      <c r="G32" s="59">
        <v>15</v>
      </c>
      <c r="I32" s="119">
        <v>1</v>
      </c>
      <c r="J32" s="63">
        <v>1</v>
      </c>
      <c r="K32" s="63">
        <v>1</v>
      </c>
      <c r="L32" s="63">
        <v>9</v>
      </c>
      <c r="M32" s="63">
        <v>2552</v>
      </c>
      <c r="N32" s="63" t="b">
        <v>1</v>
      </c>
      <c r="O32" s="118" t="s">
        <v>703</v>
      </c>
      <c r="P32" s="68">
        <v>25</v>
      </c>
      <c r="Q32" s="59">
        <v>0</v>
      </c>
    </row>
    <row r="33" spans="3:17" x14ac:dyDescent="0.35">
      <c r="C33" s="31">
        <v>2</v>
      </c>
      <c r="D33" s="32" t="s">
        <v>1368</v>
      </c>
      <c r="E33" s="57">
        <v>11</v>
      </c>
      <c r="F33" s="33">
        <v>0.84615384615384615</v>
      </c>
      <c r="G33" s="60">
        <v>31</v>
      </c>
      <c r="I33" s="64">
        <v>2</v>
      </c>
      <c r="J33" s="65">
        <v>2</v>
      </c>
      <c r="K33" s="65">
        <v>1</v>
      </c>
      <c r="L33" s="65">
        <v>11</v>
      </c>
      <c r="M33" s="65">
        <v>2552</v>
      </c>
      <c r="N33" s="65" t="b">
        <v>0</v>
      </c>
      <c r="O33" s="31" t="s">
        <v>711</v>
      </c>
      <c r="P33" s="57">
        <v>7</v>
      </c>
      <c r="Q33" s="60">
        <v>6</v>
      </c>
    </row>
    <row r="34" spans="3:17" x14ac:dyDescent="0.35">
      <c r="C34" s="35">
        <v>3</v>
      </c>
      <c r="D34" s="36" t="s">
        <v>1331</v>
      </c>
      <c r="E34" s="58">
        <v>11</v>
      </c>
      <c r="F34" s="38">
        <v>0.84615384615384615</v>
      </c>
      <c r="G34" s="61">
        <v>43</v>
      </c>
      <c r="I34" s="119">
        <v>3</v>
      </c>
      <c r="J34" s="63">
        <v>1</v>
      </c>
      <c r="K34" s="63">
        <v>2</v>
      </c>
      <c r="L34" s="63">
        <v>8</v>
      </c>
      <c r="M34" s="63">
        <v>2553</v>
      </c>
      <c r="N34" s="63" t="b">
        <v>0</v>
      </c>
      <c r="O34" s="118" t="s">
        <v>699</v>
      </c>
      <c r="P34" s="68">
        <v>23</v>
      </c>
      <c r="Q34" s="59">
        <v>0</v>
      </c>
    </row>
    <row r="35" spans="3:17" x14ac:dyDescent="0.35">
      <c r="C35" s="118">
        <v>4</v>
      </c>
      <c r="D35" s="50" t="s">
        <v>1369</v>
      </c>
      <c r="E35" s="68">
        <v>11</v>
      </c>
      <c r="F35" s="51">
        <v>0.84615384615384615</v>
      </c>
      <c r="G35" s="59">
        <v>61</v>
      </c>
      <c r="I35" s="66">
        <v>4</v>
      </c>
      <c r="J35" s="67">
        <v>2</v>
      </c>
      <c r="K35" s="67">
        <v>2</v>
      </c>
      <c r="L35" s="67">
        <v>6</v>
      </c>
      <c r="M35" s="67">
        <v>2553</v>
      </c>
      <c r="N35" s="67" t="b">
        <v>1</v>
      </c>
      <c r="O35" s="35" t="s">
        <v>691</v>
      </c>
      <c r="P35" s="58">
        <v>3</v>
      </c>
      <c r="Q35" s="61">
        <v>2</v>
      </c>
    </row>
    <row r="36" spans="3:17" x14ac:dyDescent="0.35">
      <c r="C36" s="31">
        <v>5</v>
      </c>
      <c r="D36" s="32" t="s">
        <v>1347</v>
      </c>
      <c r="E36" s="57">
        <v>11</v>
      </c>
      <c r="F36" s="33">
        <v>0.84615384615384615</v>
      </c>
      <c r="G36" s="60">
        <v>89</v>
      </c>
      <c r="I36" s="64">
        <v>5</v>
      </c>
      <c r="J36" s="65">
        <v>1</v>
      </c>
      <c r="K36" s="65">
        <v>3</v>
      </c>
      <c r="L36" s="65">
        <v>10</v>
      </c>
      <c r="M36" s="65">
        <v>2554</v>
      </c>
      <c r="N36" s="65" t="b">
        <v>1</v>
      </c>
      <c r="O36" s="31" t="s">
        <v>707</v>
      </c>
      <c r="P36" s="57">
        <v>13</v>
      </c>
      <c r="Q36" s="60">
        <v>0</v>
      </c>
    </row>
    <row r="37" spans="3:17" x14ac:dyDescent="0.35">
      <c r="C37" s="31">
        <v>6</v>
      </c>
      <c r="D37" s="32" t="s">
        <v>1370</v>
      </c>
      <c r="E37" s="57">
        <v>11</v>
      </c>
      <c r="F37" s="33">
        <v>0.84615384615384615</v>
      </c>
      <c r="G37" s="60">
        <v>315</v>
      </c>
      <c r="I37" s="64">
        <v>6</v>
      </c>
      <c r="J37" s="65">
        <v>2</v>
      </c>
      <c r="K37" s="65">
        <v>3</v>
      </c>
      <c r="L37" s="65">
        <v>13</v>
      </c>
      <c r="M37" s="65">
        <v>2554</v>
      </c>
      <c r="N37" s="65" t="b">
        <v>0</v>
      </c>
      <c r="O37" s="31" t="s">
        <v>719</v>
      </c>
      <c r="P37" s="57">
        <v>12</v>
      </c>
      <c r="Q37" s="60">
        <v>9</v>
      </c>
    </row>
    <row r="38" spans="3:17" x14ac:dyDescent="0.35">
      <c r="C38" s="31">
        <v>7</v>
      </c>
      <c r="D38" s="32" t="s">
        <v>1371</v>
      </c>
      <c r="E38" s="57">
        <v>10</v>
      </c>
      <c r="F38" s="33">
        <v>0.76923076923076927</v>
      </c>
      <c r="G38" s="60">
        <v>8</v>
      </c>
      <c r="I38" s="119">
        <v>7</v>
      </c>
      <c r="J38" s="63">
        <v>1</v>
      </c>
      <c r="K38" s="63">
        <v>4</v>
      </c>
      <c r="L38" s="63">
        <v>18</v>
      </c>
      <c r="M38" s="63">
        <v>2555</v>
      </c>
      <c r="N38" s="63" t="b">
        <v>1</v>
      </c>
      <c r="O38" s="118" t="s">
        <v>737</v>
      </c>
      <c r="P38" s="68">
        <v>0</v>
      </c>
      <c r="Q38" s="59">
        <v>0</v>
      </c>
    </row>
    <row r="39" spans="3:17" x14ac:dyDescent="0.35">
      <c r="C39" s="31">
        <v>8</v>
      </c>
      <c r="D39" s="32" t="s">
        <v>1372</v>
      </c>
      <c r="E39" s="57">
        <v>10</v>
      </c>
      <c r="F39" s="33">
        <v>0.76923076923076927</v>
      </c>
      <c r="G39" s="60">
        <v>9</v>
      </c>
      <c r="I39" s="66">
        <v>8</v>
      </c>
      <c r="J39" s="67">
        <v>2</v>
      </c>
      <c r="K39" s="67">
        <v>4</v>
      </c>
      <c r="L39" s="67">
        <v>15</v>
      </c>
      <c r="M39" s="67">
        <v>2555</v>
      </c>
      <c r="N39" s="67" t="b">
        <v>0</v>
      </c>
      <c r="O39" s="35" t="s">
        <v>727</v>
      </c>
      <c r="P39" s="58">
        <v>0</v>
      </c>
      <c r="Q39" s="61">
        <v>9</v>
      </c>
    </row>
    <row r="40" spans="3:17" x14ac:dyDescent="0.35">
      <c r="C40" s="31">
        <v>9</v>
      </c>
      <c r="D40" s="32" t="s">
        <v>1373</v>
      </c>
      <c r="E40" s="57">
        <v>10</v>
      </c>
      <c r="F40" s="33">
        <v>0.76923076923076927</v>
      </c>
      <c r="G40" s="60">
        <v>10</v>
      </c>
      <c r="I40" s="64">
        <v>9</v>
      </c>
      <c r="J40" s="65">
        <v>1</v>
      </c>
      <c r="K40" s="65">
        <v>5</v>
      </c>
      <c r="L40" s="65">
        <v>7</v>
      </c>
      <c r="M40" s="65">
        <v>2556</v>
      </c>
      <c r="N40" s="65" t="b">
        <v>1</v>
      </c>
      <c r="O40" s="31" t="s">
        <v>695</v>
      </c>
      <c r="P40" s="57">
        <v>13</v>
      </c>
      <c r="Q40" s="60">
        <v>0</v>
      </c>
    </row>
    <row r="41" spans="3:17" x14ac:dyDescent="0.35">
      <c r="C41" s="31">
        <v>10</v>
      </c>
      <c r="D41" s="32" t="s">
        <v>1374</v>
      </c>
      <c r="E41" s="57">
        <v>10</v>
      </c>
      <c r="F41" s="33">
        <v>0.76923076923076927</v>
      </c>
      <c r="G41" s="60">
        <v>15</v>
      </c>
      <c r="I41" s="64">
        <v>10</v>
      </c>
      <c r="J41" s="65">
        <v>2</v>
      </c>
      <c r="K41" s="65">
        <v>5</v>
      </c>
      <c r="L41" s="65">
        <v>14</v>
      </c>
      <c r="M41" s="65">
        <v>2556</v>
      </c>
      <c r="N41" s="65" t="b">
        <v>0</v>
      </c>
      <c r="O41" s="31" t="s">
        <v>723</v>
      </c>
      <c r="P41" s="57">
        <v>7</v>
      </c>
      <c r="Q41" s="60">
        <v>6</v>
      </c>
    </row>
    <row r="42" spans="3:17" x14ac:dyDescent="0.35">
      <c r="C42" s="31">
        <v>11</v>
      </c>
      <c r="D42" s="32" t="s">
        <v>1375</v>
      </c>
      <c r="E42" s="57">
        <v>10</v>
      </c>
      <c r="F42" s="33">
        <v>0.76923076923076927</v>
      </c>
      <c r="G42" s="60">
        <v>16</v>
      </c>
      <c r="I42" s="119">
        <v>11</v>
      </c>
      <c r="J42" s="63">
        <v>1</v>
      </c>
      <c r="K42" s="63">
        <v>6</v>
      </c>
      <c r="L42" s="63">
        <v>17</v>
      </c>
      <c r="M42" s="63">
        <v>2557</v>
      </c>
      <c r="N42" s="63" t="b">
        <v>1</v>
      </c>
      <c r="O42" s="118" t="s">
        <v>734</v>
      </c>
      <c r="P42" s="68">
        <v>0</v>
      </c>
      <c r="Q42" s="59">
        <v>0</v>
      </c>
    </row>
    <row r="43" spans="3:17" x14ac:dyDescent="0.35">
      <c r="C43" s="31">
        <v>12</v>
      </c>
      <c r="D43" s="32" t="s">
        <v>845</v>
      </c>
      <c r="E43" s="57">
        <v>10</v>
      </c>
      <c r="F43" s="33">
        <v>0.76923076923076927</v>
      </c>
      <c r="G43" s="60">
        <v>17</v>
      </c>
      <c r="I43" s="66">
        <v>12</v>
      </c>
      <c r="J43" s="67">
        <v>2</v>
      </c>
      <c r="K43" s="67">
        <v>6</v>
      </c>
      <c r="L43" s="67">
        <v>1</v>
      </c>
      <c r="M43" s="67">
        <v>2557</v>
      </c>
      <c r="N43" s="67" t="b">
        <v>0</v>
      </c>
      <c r="O43" s="35" t="s">
        <v>671</v>
      </c>
      <c r="P43" s="58">
        <v>1</v>
      </c>
      <c r="Q43" s="61">
        <v>1</v>
      </c>
    </row>
    <row r="44" spans="3:17" x14ac:dyDescent="0.35">
      <c r="C44" s="31">
        <v>13</v>
      </c>
      <c r="D44" s="32" t="s">
        <v>846</v>
      </c>
      <c r="E44" s="57">
        <v>10</v>
      </c>
      <c r="F44" s="33">
        <v>0.76923076923076927</v>
      </c>
      <c r="G44" s="60">
        <v>19</v>
      </c>
      <c r="I44" s="64">
        <v>13</v>
      </c>
      <c r="J44" s="65">
        <v>1</v>
      </c>
      <c r="K44" s="65">
        <v>7</v>
      </c>
      <c r="L44" s="65">
        <v>16</v>
      </c>
      <c r="M44" s="65">
        <v>2558</v>
      </c>
      <c r="N44" s="65" t="b">
        <v>1</v>
      </c>
      <c r="O44" s="31" t="s">
        <v>730</v>
      </c>
      <c r="P44" s="57">
        <v>11</v>
      </c>
      <c r="Q44" s="60">
        <v>0</v>
      </c>
    </row>
    <row r="45" spans="3:17" x14ac:dyDescent="0.35">
      <c r="C45" s="31">
        <v>14</v>
      </c>
      <c r="D45" s="32" t="s">
        <v>1376</v>
      </c>
      <c r="E45" s="57">
        <v>10</v>
      </c>
      <c r="F45" s="33">
        <v>0.76923076923076927</v>
      </c>
      <c r="G45" s="60">
        <v>31</v>
      </c>
      <c r="I45" s="64">
        <v>14</v>
      </c>
      <c r="J45" s="65">
        <v>2</v>
      </c>
      <c r="K45" s="65">
        <v>7</v>
      </c>
      <c r="L45" s="65">
        <v>12</v>
      </c>
      <c r="M45" s="65">
        <v>2558</v>
      </c>
      <c r="N45" s="65" t="b">
        <v>0</v>
      </c>
      <c r="O45" s="31" t="s">
        <v>715</v>
      </c>
      <c r="P45" s="57">
        <v>3</v>
      </c>
      <c r="Q45" s="60">
        <v>3</v>
      </c>
    </row>
    <row r="46" spans="3:17" x14ac:dyDescent="0.35">
      <c r="C46" s="31">
        <v>15</v>
      </c>
      <c r="D46" s="32" t="s">
        <v>847</v>
      </c>
      <c r="E46" s="57">
        <v>10</v>
      </c>
      <c r="F46" s="33">
        <v>0.76923076923076927</v>
      </c>
      <c r="G46" s="60">
        <v>34</v>
      </c>
      <c r="I46" s="119">
        <v>15</v>
      </c>
      <c r="J46" s="63">
        <v>1</v>
      </c>
      <c r="K46" s="63">
        <v>8</v>
      </c>
      <c r="L46" s="63">
        <v>2</v>
      </c>
      <c r="M46" s="63">
        <v>2559</v>
      </c>
      <c r="N46" s="63" t="b">
        <v>1</v>
      </c>
      <c r="O46" s="118" t="s">
        <v>675</v>
      </c>
      <c r="P46" s="68">
        <v>1</v>
      </c>
      <c r="Q46" s="59">
        <v>0</v>
      </c>
    </row>
    <row r="47" spans="3:17" x14ac:dyDescent="0.35">
      <c r="C47" s="31">
        <v>16</v>
      </c>
      <c r="D47" s="32" t="s">
        <v>1377</v>
      </c>
      <c r="E47" s="57">
        <v>10</v>
      </c>
      <c r="F47" s="33">
        <v>0.76923076923076927</v>
      </c>
      <c r="G47" s="60">
        <v>36</v>
      </c>
      <c r="I47" s="66">
        <v>16</v>
      </c>
      <c r="J47" s="67">
        <v>2</v>
      </c>
      <c r="K47" s="67">
        <v>8</v>
      </c>
      <c r="L47" s="67">
        <v>3</v>
      </c>
      <c r="M47" s="67">
        <v>2559</v>
      </c>
      <c r="N47" s="67" t="b">
        <v>0</v>
      </c>
      <c r="O47" s="35" t="s">
        <v>679</v>
      </c>
      <c r="P47" s="58">
        <v>0</v>
      </c>
      <c r="Q47" s="61">
        <v>3</v>
      </c>
    </row>
    <row r="48" spans="3:17" x14ac:dyDescent="0.35">
      <c r="C48" s="31">
        <v>17</v>
      </c>
      <c r="D48" s="32" t="s">
        <v>1378</v>
      </c>
      <c r="E48" s="57">
        <v>10</v>
      </c>
      <c r="F48" s="33">
        <v>0.76923076923076927</v>
      </c>
      <c r="G48" s="60">
        <v>38</v>
      </c>
      <c r="I48" s="64">
        <v>17</v>
      </c>
      <c r="J48" s="65">
        <v>1</v>
      </c>
      <c r="K48" s="65">
        <v>9</v>
      </c>
      <c r="L48" s="65">
        <v>4</v>
      </c>
      <c r="M48" s="65">
        <v>2560</v>
      </c>
      <c r="N48" s="65" t="b">
        <v>1</v>
      </c>
      <c r="O48" s="31" t="s">
        <v>683</v>
      </c>
      <c r="P48" s="57">
        <v>0</v>
      </c>
      <c r="Q48" s="60">
        <v>0</v>
      </c>
    </row>
    <row r="49" spans="3:18" x14ac:dyDescent="0.35">
      <c r="C49" s="31">
        <v>18</v>
      </c>
      <c r="D49" s="32" t="s">
        <v>1327</v>
      </c>
      <c r="E49" s="57">
        <v>10</v>
      </c>
      <c r="F49" s="33">
        <v>0.76923076923076927</v>
      </c>
      <c r="G49" s="60">
        <v>39</v>
      </c>
      <c r="I49" s="66">
        <v>18</v>
      </c>
      <c r="J49" s="67">
        <v>2</v>
      </c>
      <c r="K49" s="67">
        <v>9</v>
      </c>
      <c r="L49" s="67">
        <v>5</v>
      </c>
      <c r="M49" s="67">
        <v>2560</v>
      </c>
      <c r="N49" s="67" t="b">
        <v>0</v>
      </c>
      <c r="O49" s="35" t="s">
        <v>687</v>
      </c>
      <c r="P49" s="58">
        <v>8</v>
      </c>
      <c r="Q49" s="61">
        <v>0</v>
      </c>
    </row>
    <row r="50" spans="3:18" x14ac:dyDescent="0.35">
      <c r="C50" s="31">
        <v>19</v>
      </c>
      <c r="D50" s="32" t="s">
        <v>1379</v>
      </c>
      <c r="E50" s="57">
        <v>10</v>
      </c>
      <c r="F50" s="33">
        <v>0.76923076923076927</v>
      </c>
      <c r="G50" s="60">
        <v>48</v>
      </c>
    </row>
    <row r="51" spans="3:18" x14ac:dyDescent="0.35">
      <c r="C51" s="35">
        <v>20</v>
      </c>
      <c r="D51" s="36" t="s">
        <v>1380</v>
      </c>
      <c r="E51" s="58">
        <v>9</v>
      </c>
      <c r="F51" s="38">
        <v>0.69230769230769229</v>
      </c>
      <c r="G51" s="61">
        <v>5</v>
      </c>
    </row>
    <row r="53" spans="3:18" ht="17.5" thickBot="1" x14ac:dyDescent="0.45">
      <c r="D53" s="190" t="s">
        <v>1203</v>
      </c>
      <c r="E53" s="191"/>
      <c r="F53" s="192"/>
      <c r="O53" s="190" t="s">
        <v>78</v>
      </c>
      <c r="P53" s="191"/>
      <c r="Q53" s="191"/>
      <c r="R53" s="192"/>
    </row>
    <row r="54" spans="3:18" ht="16.5" customHeight="1" thickTop="1" x14ac:dyDescent="0.35">
      <c r="D54" s="161" t="s">
        <v>9</v>
      </c>
      <c r="E54" s="162" t="s">
        <v>1202</v>
      </c>
      <c r="F54" s="163" t="s">
        <v>12</v>
      </c>
      <c r="O54" s="169"/>
      <c r="P54" s="170" t="s">
        <v>79</v>
      </c>
      <c r="Q54" s="171">
        <v>27</v>
      </c>
      <c r="R54" s="172"/>
    </row>
    <row r="55" spans="3:18" x14ac:dyDescent="0.35">
      <c r="D55" s="164" t="s">
        <v>95</v>
      </c>
      <c r="E55" s="6">
        <v>109</v>
      </c>
      <c r="F55" s="165">
        <v>0.59844699999999995</v>
      </c>
      <c r="O55" s="35"/>
      <c r="P55" s="41" t="s">
        <v>80</v>
      </c>
      <c r="Q55" s="37">
        <v>4</v>
      </c>
      <c r="R55" s="39"/>
    </row>
    <row r="56" spans="3:18" x14ac:dyDescent="0.35">
      <c r="D56" s="166" t="s">
        <v>88</v>
      </c>
      <c r="E56" s="37">
        <v>74</v>
      </c>
      <c r="F56" s="167">
        <v>0.54697200000000001</v>
      </c>
      <c r="O56" s="173" t="s">
        <v>62</v>
      </c>
      <c r="P56" s="162" t="s">
        <v>66</v>
      </c>
      <c r="Q56" s="174"/>
      <c r="R56" s="175" t="s">
        <v>81</v>
      </c>
    </row>
    <row r="57" spans="3:18" x14ac:dyDescent="0.35">
      <c r="N57" s="62" t="s">
        <v>673</v>
      </c>
      <c r="O57" s="31" t="s">
        <v>671</v>
      </c>
      <c r="P57" s="70">
        <v>0</v>
      </c>
      <c r="Q57" s="71" t="s">
        <v>1</v>
      </c>
      <c r="R57" s="60">
        <v>27</v>
      </c>
    </row>
    <row r="58" spans="3:18" x14ac:dyDescent="0.35">
      <c r="N58" s="62" t="s">
        <v>689</v>
      </c>
      <c r="O58" s="31" t="s">
        <v>687</v>
      </c>
      <c r="P58" s="70">
        <v>2</v>
      </c>
      <c r="Q58" s="71" t="s">
        <v>1381</v>
      </c>
      <c r="R58" s="60">
        <v>27</v>
      </c>
    </row>
    <row r="59" spans="3:18" ht="17.5" thickBot="1" x14ac:dyDescent="0.45">
      <c r="D59" s="190" t="s">
        <v>1204</v>
      </c>
      <c r="E59" s="191"/>
      <c r="F59" s="192"/>
      <c r="N59" s="62" t="s">
        <v>705</v>
      </c>
      <c r="O59" s="31" t="s">
        <v>703</v>
      </c>
      <c r="P59" s="70">
        <v>3</v>
      </c>
      <c r="Q59" s="71" t="s">
        <v>1382</v>
      </c>
      <c r="R59" s="60">
        <v>24</v>
      </c>
    </row>
    <row r="60" spans="3:18" ht="17.25" customHeight="1" thickTop="1" x14ac:dyDescent="0.35">
      <c r="D60" s="168" t="s">
        <v>8</v>
      </c>
      <c r="E60" s="162" t="s">
        <v>1202</v>
      </c>
      <c r="F60" s="163" t="s">
        <v>12</v>
      </c>
      <c r="N60" s="62" t="s">
        <v>701</v>
      </c>
      <c r="O60" s="31" t="s">
        <v>699</v>
      </c>
      <c r="P60" s="70">
        <v>1</v>
      </c>
      <c r="Q60" s="71" t="s">
        <v>1381</v>
      </c>
      <c r="R60" s="60">
        <v>27</v>
      </c>
    </row>
    <row r="61" spans="3:18" x14ac:dyDescent="0.35">
      <c r="D61" s="164" t="s">
        <v>89</v>
      </c>
      <c r="E61" s="6">
        <v>130</v>
      </c>
      <c r="F61" s="165">
        <v>0.59133999999999998</v>
      </c>
      <c r="N61" s="62" t="s">
        <v>709</v>
      </c>
      <c r="O61" s="31" t="s">
        <v>707</v>
      </c>
      <c r="P61" s="70">
        <v>0</v>
      </c>
      <c r="Q61" s="71" t="s">
        <v>1</v>
      </c>
      <c r="R61" s="60">
        <v>27</v>
      </c>
    </row>
    <row r="62" spans="3:18" x14ac:dyDescent="0.35">
      <c r="D62" s="166" t="s">
        <v>87</v>
      </c>
      <c r="E62" s="37">
        <v>56</v>
      </c>
      <c r="F62" s="167">
        <v>0.53983499999999995</v>
      </c>
      <c r="N62" s="62" t="s">
        <v>685</v>
      </c>
      <c r="O62" s="31" t="s">
        <v>683</v>
      </c>
      <c r="P62" s="70">
        <v>0</v>
      </c>
      <c r="Q62" s="71" t="s">
        <v>1</v>
      </c>
      <c r="R62" s="60">
        <v>27</v>
      </c>
    </row>
    <row r="63" spans="3:18" x14ac:dyDescent="0.35">
      <c r="N63" s="62" t="s">
        <v>697</v>
      </c>
      <c r="O63" s="31" t="s">
        <v>695</v>
      </c>
      <c r="P63" s="70">
        <v>3</v>
      </c>
      <c r="Q63" s="71" t="s">
        <v>1382</v>
      </c>
      <c r="R63" s="60">
        <v>24</v>
      </c>
    </row>
    <row r="64" spans="3:18" ht="17.5" thickBot="1" x14ac:dyDescent="0.45">
      <c r="D64" s="190" t="s">
        <v>1209</v>
      </c>
      <c r="E64" s="191"/>
      <c r="F64" s="192"/>
      <c r="N64" s="62" t="s">
        <v>735</v>
      </c>
      <c r="O64" s="31" t="s">
        <v>734</v>
      </c>
      <c r="P64" s="70">
        <v>0</v>
      </c>
      <c r="Q64" s="71" t="s">
        <v>1</v>
      </c>
      <c r="R64" s="60">
        <v>9</v>
      </c>
    </row>
    <row r="65" spans="4:18" ht="15" thickTop="1" x14ac:dyDescent="0.35">
      <c r="D65" s="168" t="s">
        <v>62</v>
      </c>
      <c r="E65" s="162" t="s">
        <v>1202</v>
      </c>
      <c r="F65" s="163" t="s">
        <v>12</v>
      </c>
      <c r="N65" s="62" t="s">
        <v>739</v>
      </c>
      <c r="O65" s="31" t="s">
        <v>737</v>
      </c>
      <c r="P65" s="70">
        <v>10</v>
      </c>
      <c r="Q65" s="71" t="s">
        <v>1382</v>
      </c>
      <c r="R65" s="60">
        <v>15</v>
      </c>
    </row>
    <row r="66" spans="4:18" x14ac:dyDescent="0.35">
      <c r="D66" s="184" t="s">
        <v>691</v>
      </c>
      <c r="E66" s="185">
        <v>5</v>
      </c>
      <c r="F66" s="186">
        <v>0.72307600000000005</v>
      </c>
      <c r="N66" s="62" t="s">
        <v>721</v>
      </c>
      <c r="O66" s="31" t="s">
        <v>719</v>
      </c>
      <c r="P66" s="70">
        <v>0</v>
      </c>
      <c r="Q66" s="71" t="s">
        <v>1</v>
      </c>
      <c r="R66" s="60">
        <v>27</v>
      </c>
    </row>
    <row r="67" spans="4:18" x14ac:dyDescent="0.35">
      <c r="D67" s="164" t="s">
        <v>703</v>
      </c>
      <c r="E67" s="57">
        <v>26</v>
      </c>
      <c r="F67" s="165">
        <v>0.65088699999999999</v>
      </c>
      <c r="N67" s="62" t="s">
        <v>732</v>
      </c>
      <c r="O67" s="31" t="s">
        <v>730</v>
      </c>
      <c r="P67" s="70">
        <v>0</v>
      </c>
      <c r="Q67" s="71" t="s">
        <v>1</v>
      </c>
      <c r="R67" s="60">
        <v>27</v>
      </c>
    </row>
    <row r="68" spans="4:18" x14ac:dyDescent="0.35">
      <c r="D68" s="164" t="s">
        <v>715</v>
      </c>
      <c r="E68" s="57">
        <v>6</v>
      </c>
      <c r="F68" s="165">
        <v>0.61538400000000004</v>
      </c>
      <c r="N68" s="62" t="s">
        <v>728</v>
      </c>
      <c r="O68" s="31" t="s">
        <v>727</v>
      </c>
      <c r="P68" s="70">
        <v>0</v>
      </c>
      <c r="Q68" s="71" t="s">
        <v>1</v>
      </c>
      <c r="R68" s="60">
        <v>27</v>
      </c>
    </row>
    <row r="69" spans="4:18" x14ac:dyDescent="0.35">
      <c r="D69" s="164" t="s">
        <v>675</v>
      </c>
      <c r="E69" s="57">
        <v>1</v>
      </c>
      <c r="F69" s="165">
        <v>0.61538400000000004</v>
      </c>
      <c r="N69" s="62" t="s">
        <v>677</v>
      </c>
      <c r="O69" s="31" t="s">
        <v>675</v>
      </c>
      <c r="P69" s="70">
        <v>11</v>
      </c>
      <c r="Q69" s="71" t="s">
        <v>1382</v>
      </c>
      <c r="R69" s="60">
        <v>16</v>
      </c>
    </row>
    <row r="70" spans="4:18" x14ac:dyDescent="0.35">
      <c r="D70" s="164" t="s">
        <v>707</v>
      </c>
      <c r="E70" s="57">
        <v>13</v>
      </c>
      <c r="F70" s="165">
        <v>0.60946699999999998</v>
      </c>
      <c r="N70" s="62" t="s">
        <v>713</v>
      </c>
      <c r="O70" s="31" t="s">
        <v>711</v>
      </c>
      <c r="P70" s="70">
        <v>0</v>
      </c>
      <c r="Q70" s="71" t="s">
        <v>1</v>
      </c>
      <c r="R70" s="60">
        <v>27</v>
      </c>
    </row>
    <row r="71" spans="4:18" x14ac:dyDescent="0.35">
      <c r="D71" s="164" t="s">
        <v>730</v>
      </c>
      <c r="E71" s="57">
        <v>11</v>
      </c>
      <c r="F71" s="165">
        <v>0.59440499999999996</v>
      </c>
      <c r="N71" s="62" t="s">
        <v>725</v>
      </c>
      <c r="O71" s="31" t="s">
        <v>723</v>
      </c>
      <c r="P71" s="70">
        <v>0</v>
      </c>
      <c r="Q71" s="71" t="s">
        <v>1</v>
      </c>
      <c r="R71" s="60">
        <v>27</v>
      </c>
    </row>
    <row r="72" spans="4:18" x14ac:dyDescent="0.35">
      <c r="D72" s="164" t="s">
        <v>679</v>
      </c>
      <c r="E72" s="57">
        <v>3</v>
      </c>
      <c r="F72" s="165">
        <v>0.58974300000000002</v>
      </c>
      <c r="N72" s="62" t="s">
        <v>693</v>
      </c>
      <c r="O72" s="31" t="s">
        <v>691</v>
      </c>
      <c r="P72" s="70">
        <v>0</v>
      </c>
      <c r="Q72" s="71" t="s">
        <v>1</v>
      </c>
      <c r="R72" s="60">
        <v>20</v>
      </c>
    </row>
    <row r="73" spans="4:18" x14ac:dyDescent="0.35">
      <c r="D73" s="164" t="s">
        <v>1383</v>
      </c>
      <c r="E73" s="57">
        <v>11</v>
      </c>
      <c r="F73" s="165">
        <v>0.58741200000000005</v>
      </c>
      <c r="N73" s="62" t="s">
        <v>681</v>
      </c>
      <c r="O73" s="31" t="s">
        <v>679</v>
      </c>
      <c r="P73" s="70">
        <v>0</v>
      </c>
      <c r="Q73" s="71" t="s">
        <v>1</v>
      </c>
      <c r="R73" s="60">
        <v>27</v>
      </c>
    </row>
    <row r="74" spans="4:18" x14ac:dyDescent="0.35">
      <c r="D74" s="164" t="s">
        <v>723</v>
      </c>
      <c r="E74" s="57">
        <v>13</v>
      </c>
      <c r="F74" s="165">
        <v>0.58579800000000004</v>
      </c>
      <c r="N74" s="62" t="s">
        <v>717</v>
      </c>
      <c r="O74" s="35" t="s">
        <v>715</v>
      </c>
      <c r="P74" s="72">
        <v>0</v>
      </c>
      <c r="Q74" s="73" t="s">
        <v>1</v>
      </c>
      <c r="R74" s="61">
        <v>27</v>
      </c>
    </row>
    <row r="75" spans="4:18" x14ac:dyDescent="0.35">
      <c r="D75" s="164" t="s">
        <v>671</v>
      </c>
      <c r="E75" s="57">
        <v>2</v>
      </c>
      <c r="F75" s="165">
        <v>0.57692299999999996</v>
      </c>
    </row>
    <row r="76" spans="4:18" x14ac:dyDescent="0.35">
      <c r="D76" s="164" t="s">
        <v>687</v>
      </c>
      <c r="E76" s="57">
        <v>8</v>
      </c>
      <c r="F76" s="165">
        <v>0.56730700000000001</v>
      </c>
    </row>
    <row r="77" spans="4:18" x14ac:dyDescent="0.35">
      <c r="D77" s="164" t="s">
        <v>699</v>
      </c>
      <c r="E77" s="57">
        <v>24</v>
      </c>
      <c r="F77" s="165">
        <v>0.56089699999999998</v>
      </c>
    </row>
    <row r="78" spans="4:18" x14ac:dyDescent="0.35">
      <c r="D78" s="164" t="s">
        <v>727</v>
      </c>
      <c r="E78" s="57">
        <v>12</v>
      </c>
      <c r="F78" s="165">
        <v>0.55263099999999998</v>
      </c>
    </row>
    <row r="79" spans="4:18" x14ac:dyDescent="0.35">
      <c r="D79" s="164" t="s">
        <v>695</v>
      </c>
      <c r="E79" s="57">
        <v>14</v>
      </c>
      <c r="F79" s="165">
        <v>0.54944999999999999</v>
      </c>
    </row>
    <row r="80" spans="4:18" x14ac:dyDescent="0.35">
      <c r="D80" s="164" t="s">
        <v>683</v>
      </c>
      <c r="E80" s="57">
        <v>1</v>
      </c>
      <c r="F80" s="165">
        <v>0.53846099999999997</v>
      </c>
    </row>
    <row r="81" spans="4:6" x14ac:dyDescent="0.35">
      <c r="D81" s="164" t="s">
        <v>719</v>
      </c>
      <c r="E81" s="57">
        <v>23</v>
      </c>
      <c r="F81" s="165">
        <v>0.50836099999999995</v>
      </c>
    </row>
    <row r="82" spans="4:6" x14ac:dyDescent="0.35">
      <c r="D82" s="164" t="s">
        <v>711</v>
      </c>
      <c r="E82" s="57">
        <v>14</v>
      </c>
      <c r="F82" s="165">
        <v>0.47252699999999997</v>
      </c>
    </row>
    <row r="83" spans="4:6" x14ac:dyDescent="0.35">
      <c r="D83" s="166"/>
      <c r="E83" s="58"/>
      <c r="F83" s="167"/>
    </row>
  </sheetData>
  <mergeCells count="9">
    <mergeCell ref="D64:F64"/>
    <mergeCell ref="D59:F59"/>
    <mergeCell ref="O53:R53"/>
    <mergeCell ref="C8:G8"/>
    <mergeCell ref="C2:G2"/>
    <mergeCell ref="C30:G30"/>
    <mergeCell ref="O30:Q30"/>
    <mergeCell ref="O2:P2"/>
    <mergeCell ref="D53:F53"/>
  </mergeCells>
  <conditionalFormatting sqref="O32:O49">
    <cfRule type="expression" dxfId="43" priority="3">
      <formula>$N32</formula>
    </cfRule>
  </conditionalFormatting>
  <conditionalFormatting sqref="S3:S11">
    <cfRule type="colorScale" priority="1">
      <colorScale>
        <cfvo type="min"/>
        <cfvo type="percentile" val="50"/>
        <cfvo type="max"/>
        <color rgb="FFF8696B"/>
        <color rgb="FFFFEB84"/>
        <color rgb="FF63BE7B"/>
      </colorScale>
    </cfRule>
  </conditionalFormatting>
  <pageMargins left="0.7" right="0.7" top="0.75" bottom="0.75" header="0.3" footer="0.3"/>
  <pageSetup paperSize="8" scale="8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FCD0A-2922-4BDE-87CF-EACB3E5C38F7}">
  <sheetPr codeName="Sheet4">
    <tabColor theme="9" tint="0.59999389629810485"/>
  </sheetPr>
  <dimension ref="A1:IA89"/>
  <sheetViews>
    <sheetView topLeftCell="M1" workbookViewId="0">
      <selection activeCell="M1" sqref="M1:AN1"/>
    </sheetView>
  </sheetViews>
  <sheetFormatPr defaultRowHeight="14.5" outlineLevelCol="1" x14ac:dyDescent="0.35"/>
  <cols>
    <col min="1" max="1" width="18.54296875" hidden="1" customWidth="1" outlineLevel="1"/>
    <col min="2" max="2" width="9.1796875" hidden="1" customWidth="1" outlineLevel="1"/>
    <col min="3" max="4" width="18.54296875" hidden="1" customWidth="1" outlineLevel="1"/>
    <col min="5" max="5" width="18.54296875" hidden="1" customWidth="1" outlineLevel="1" collapsed="1"/>
    <col min="6" max="12" width="18.54296875" hidden="1" customWidth="1" outlineLevel="1"/>
    <col min="13" max="13" width="18.54296875" style="91" customWidth="1" collapsed="1"/>
    <col min="14" max="18" width="9.1796875" style="91"/>
    <col min="19" max="25" width="9.1796875" style="91" customWidth="1"/>
    <col min="26" max="39" width="9.1796875" style="91" hidden="1" customWidth="1" outlineLevel="1"/>
    <col min="40" max="40" width="9.1796875" style="91" collapsed="1"/>
    <col min="42" max="67" width="9.1796875" hidden="1" customWidth="1" outlineLevel="1"/>
    <col min="68" max="68" width="9.1796875" collapsed="1"/>
    <col min="69" max="73" width="9.1796875" hidden="1" customWidth="1" outlineLevel="1"/>
    <col min="74" max="74" width="13.81640625" hidden="1" customWidth="1" outlineLevel="1"/>
    <col min="75" max="75" width="16.81640625" hidden="1" customWidth="1" outlineLevel="1"/>
    <col min="76" max="234" width="9.1796875" hidden="1" customWidth="1" outlineLevel="1"/>
    <col min="235" max="235" width="9.1796875" collapsed="1"/>
  </cols>
  <sheetData>
    <row r="1" spans="1:104" ht="17.5" thickBot="1" x14ac:dyDescent="0.45">
      <c r="A1" t="s">
        <v>82</v>
      </c>
      <c r="B1" t="s">
        <v>42</v>
      </c>
      <c r="D1" t="s">
        <v>83</v>
      </c>
      <c r="E1" t="s">
        <v>42</v>
      </c>
      <c r="M1" s="198" t="s">
        <v>84</v>
      </c>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P1" s="102">
        <v>0</v>
      </c>
      <c r="AQ1" s="103">
        <v>1</v>
      </c>
      <c r="AR1" s="103">
        <v>2</v>
      </c>
      <c r="AS1" s="103">
        <v>3</v>
      </c>
      <c r="AT1" s="103">
        <v>4</v>
      </c>
      <c r="AU1" s="103">
        <v>5</v>
      </c>
      <c r="AV1" s="103">
        <v>6</v>
      </c>
      <c r="AW1" s="103">
        <v>7</v>
      </c>
      <c r="AX1" s="103">
        <v>8</v>
      </c>
      <c r="AY1" s="103">
        <v>9</v>
      </c>
      <c r="AZ1" s="103">
        <v>10</v>
      </c>
      <c r="BA1" s="103">
        <v>11</v>
      </c>
      <c r="BB1" s="103">
        <v>12</v>
      </c>
      <c r="BC1" s="103">
        <v>13</v>
      </c>
      <c r="BD1" s="103">
        <v>14</v>
      </c>
      <c r="BE1" s="103">
        <v>15</v>
      </c>
      <c r="BF1" s="103">
        <v>16</v>
      </c>
      <c r="BG1" s="103">
        <v>17</v>
      </c>
      <c r="BH1" s="103">
        <v>18</v>
      </c>
      <c r="BI1" s="103">
        <v>19</v>
      </c>
      <c r="BJ1" s="103">
        <v>20</v>
      </c>
      <c r="BK1" s="103">
        <v>21</v>
      </c>
      <c r="BL1" s="103">
        <v>22</v>
      </c>
      <c r="BM1" s="104">
        <v>23</v>
      </c>
      <c r="BV1">
        <v>1</v>
      </c>
      <c r="BW1">
        <v>2</v>
      </c>
      <c r="BX1">
        <v>3</v>
      </c>
      <c r="BY1">
        <v>4</v>
      </c>
      <c r="BZ1">
        <v>5</v>
      </c>
      <c r="CA1">
        <v>6</v>
      </c>
      <c r="CB1">
        <v>7</v>
      </c>
      <c r="CC1">
        <v>8</v>
      </c>
      <c r="CD1">
        <v>9</v>
      </c>
      <c r="CE1">
        <v>10</v>
      </c>
      <c r="CF1">
        <v>11</v>
      </c>
      <c r="CG1">
        <v>12</v>
      </c>
      <c r="CH1">
        <v>13</v>
      </c>
      <c r="CI1">
        <v>14</v>
      </c>
      <c r="CJ1">
        <v>15</v>
      </c>
      <c r="CK1">
        <v>16</v>
      </c>
      <c r="CL1">
        <v>17</v>
      </c>
      <c r="CM1">
        <v>18</v>
      </c>
    </row>
    <row r="2" spans="1:104" s="1" customFormat="1" ht="15" thickTop="1" x14ac:dyDescent="0.35">
      <c r="A2" s="1">
        <v>0</v>
      </c>
      <c r="B2">
        <v>9</v>
      </c>
      <c r="C2" t="s">
        <v>1350</v>
      </c>
      <c r="D2" t="b">
        <v>1</v>
      </c>
      <c r="E2">
        <v>9</v>
      </c>
      <c r="F2" t="s">
        <v>550</v>
      </c>
      <c r="G2" t="s">
        <v>551</v>
      </c>
      <c r="H2"/>
      <c r="I2">
        <v>59</v>
      </c>
      <c r="J2" t="s">
        <v>142</v>
      </c>
      <c r="K2" t="s">
        <v>193</v>
      </c>
      <c r="L2" s="1" t="s">
        <v>1206</v>
      </c>
      <c r="M2" s="92" t="s">
        <v>27</v>
      </c>
      <c r="N2" s="92">
        <v>0</v>
      </c>
      <c r="O2" s="92">
        <v>1</v>
      </c>
      <c r="P2" s="92"/>
      <c r="Q2" s="92"/>
      <c r="R2" s="92"/>
      <c r="S2" s="92"/>
      <c r="T2" s="92"/>
      <c r="U2" s="92"/>
      <c r="V2" s="92"/>
      <c r="W2" s="92"/>
      <c r="X2" s="92"/>
      <c r="Y2" s="92"/>
      <c r="Z2" s="92"/>
      <c r="AA2" s="92"/>
      <c r="AB2" s="92"/>
      <c r="AC2" s="92"/>
      <c r="AD2" s="92"/>
      <c r="AE2" s="92"/>
      <c r="AF2" s="92"/>
      <c r="AG2" s="92"/>
      <c r="AH2" s="92"/>
      <c r="AI2" s="92"/>
      <c r="AJ2" s="92"/>
      <c r="AK2" s="92"/>
      <c r="AL2" s="92"/>
      <c r="AM2" s="92"/>
      <c r="AN2" s="92"/>
      <c r="AP2" s="1" t="s">
        <v>85</v>
      </c>
      <c r="BV2" s="1" t="s">
        <v>673</v>
      </c>
      <c r="BW2" s="1" t="s">
        <v>677</v>
      </c>
      <c r="BX2" s="1" t="s">
        <v>681</v>
      </c>
      <c r="BY2" s="1" t="s">
        <v>685</v>
      </c>
      <c r="BZ2" s="1" t="s">
        <v>689</v>
      </c>
      <c r="CA2" s="1" t="s">
        <v>693</v>
      </c>
      <c r="CB2" s="1" t="s">
        <v>697</v>
      </c>
      <c r="CC2" s="1" t="s">
        <v>701</v>
      </c>
      <c r="CD2" s="1" t="s">
        <v>705</v>
      </c>
      <c r="CE2" s="1" t="s">
        <v>709</v>
      </c>
      <c r="CF2" s="1" t="s">
        <v>713</v>
      </c>
      <c r="CG2" s="1" t="s">
        <v>717</v>
      </c>
      <c r="CH2" s="1" t="s">
        <v>721</v>
      </c>
      <c r="CI2" s="1" t="s">
        <v>725</v>
      </c>
      <c r="CJ2" s="1" t="s">
        <v>728</v>
      </c>
      <c r="CK2" s="1" t="s">
        <v>732</v>
      </c>
      <c r="CL2" s="1" t="s">
        <v>735</v>
      </c>
      <c r="CM2" s="1" t="s">
        <v>739</v>
      </c>
    </row>
    <row r="3" spans="1:104" x14ac:dyDescent="0.35">
      <c r="B3">
        <v>39</v>
      </c>
      <c r="C3" t="s">
        <v>1326</v>
      </c>
      <c r="D3" t="b">
        <v>1</v>
      </c>
      <c r="E3">
        <v>39</v>
      </c>
      <c r="F3" t="s">
        <v>610</v>
      </c>
      <c r="G3" t="s">
        <v>387</v>
      </c>
      <c r="I3">
        <v>316</v>
      </c>
      <c r="J3" t="s">
        <v>1249</v>
      </c>
      <c r="K3" t="s">
        <v>1250</v>
      </c>
      <c r="L3" t="b">
        <v>0</v>
      </c>
      <c r="M3" s="91" t="s">
        <v>1324</v>
      </c>
      <c r="N3" s="91" t="s">
        <v>693</v>
      </c>
      <c r="O3" s="91" t="s">
        <v>705</v>
      </c>
      <c r="AP3" t="b">
        <v>0</v>
      </c>
      <c r="AQ3" t="b">
        <v>0</v>
      </c>
    </row>
    <row r="4" spans="1:104" x14ac:dyDescent="0.35">
      <c r="B4">
        <v>45</v>
      </c>
      <c r="C4" t="s">
        <v>1337</v>
      </c>
      <c r="D4" t="b">
        <v>1</v>
      </c>
      <c r="E4">
        <v>45</v>
      </c>
      <c r="F4" t="s">
        <v>513</v>
      </c>
      <c r="G4" t="s">
        <v>420</v>
      </c>
      <c r="I4">
        <v>39</v>
      </c>
      <c r="J4" t="s">
        <v>610</v>
      </c>
      <c r="K4" t="s">
        <v>387</v>
      </c>
      <c r="L4" t="b">
        <v>0</v>
      </c>
      <c r="M4" s="91" t="s">
        <v>1325</v>
      </c>
      <c r="N4" s="91" t="s">
        <v>735</v>
      </c>
      <c r="O4" s="91" t="s">
        <v>739</v>
      </c>
      <c r="AP4" t="b">
        <v>0</v>
      </c>
      <c r="AQ4" t="b">
        <v>0</v>
      </c>
      <c r="BV4" t="s">
        <v>1324</v>
      </c>
      <c r="BW4" t="s">
        <v>1325</v>
      </c>
      <c r="BX4" t="s">
        <v>1326</v>
      </c>
      <c r="BY4" t="s">
        <v>1327</v>
      </c>
      <c r="BZ4" t="s">
        <v>1328</v>
      </c>
      <c r="CA4" t="s">
        <v>1329</v>
      </c>
      <c r="CB4" t="s">
        <v>1330</v>
      </c>
      <c r="CC4" t="s">
        <v>1331</v>
      </c>
      <c r="CD4" t="s">
        <v>1332</v>
      </c>
      <c r="CE4" t="s">
        <v>1333</v>
      </c>
      <c r="CF4" t="s">
        <v>1334</v>
      </c>
      <c r="CG4" t="s">
        <v>1335</v>
      </c>
      <c r="CH4" t="s">
        <v>1336</v>
      </c>
      <c r="CI4" t="s">
        <v>1337</v>
      </c>
      <c r="CJ4" t="s">
        <v>1338</v>
      </c>
      <c r="CK4" t="s">
        <v>1339</v>
      </c>
      <c r="CL4" t="s">
        <v>1340</v>
      </c>
      <c r="CM4" t="s">
        <v>1341</v>
      </c>
      <c r="CN4" t="s">
        <v>1342</v>
      </c>
      <c r="CO4" t="s">
        <v>1343</v>
      </c>
      <c r="CP4" t="s">
        <v>1344</v>
      </c>
      <c r="CQ4" t="s">
        <v>1345</v>
      </c>
      <c r="CR4" t="s">
        <v>1346</v>
      </c>
      <c r="CS4" t="s">
        <v>1347</v>
      </c>
      <c r="CT4" t="s">
        <v>1348</v>
      </c>
      <c r="CU4" t="s">
        <v>1349</v>
      </c>
      <c r="CV4" t="s">
        <v>1350</v>
      </c>
      <c r="CW4" t="s">
        <v>1351</v>
      </c>
      <c r="CX4" t="s">
        <v>1352</v>
      </c>
      <c r="CY4" t="s">
        <v>1353</v>
      </c>
      <c r="CZ4" t="s">
        <v>1354</v>
      </c>
    </row>
    <row r="5" spans="1:104" x14ac:dyDescent="0.35">
      <c r="B5">
        <v>48</v>
      </c>
      <c r="C5" t="s">
        <v>1328</v>
      </c>
      <c r="D5" t="b">
        <v>1</v>
      </c>
      <c r="E5">
        <v>48</v>
      </c>
      <c r="F5" t="s">
        <v>180</v>
      </c>
      <c r="G5" t="s">
        <v>406</v>
      </c>
      <c r="I5">
        <v>287</v>
      </c>
      <c r="J5" t="s">
        <v>96</v>
      </c>
      <c r="K5" t="s">
        <v>258</v>
      </c>
      <c r="L5" t="b">
        <v>0</v>
      </c>
      <c r="M5" s="91" t="s">
        <v>1326</v>
      </c>
      <c r="N5" s="91" t="s">
        <v>735</v>
      </c>
      <c r="O5" s="91" t="s">
        <v>739</v>
      </c>
      <c r="AP5" t="b">
        <v>0</v>
      </c>
      <c r="AQ5" t="b">
        <v>0</v>
      </c>
      <c r="BQ5" t="s">
        <v>673</v>
      </c>
      <c r="BU5">
        <v>0</v>
      </c>
      <c r="BV5" t="s">
        <v>693</v>
      </c>
      <c r="BW5" t="s">
        <v>735</v>
      </c>
      <c r="BX5" t="s">
        <v>735</v>
      </c>
      <c r="BY5" t="s">
        <v>735</v>
      </c>
      <c r="BZ5" t="s">
        <v>739</v>
      </c>
      <c r="CA5" t="s">
        <v>735</v>
      </c>
      <c r="CB5" t="s">
        <v>693</v>
      </c>
      <c r="CC5" t="s">
        <v>693</v>
      </c>
      <c r="CD5" t="s">
        <v>693</v>
      </c>
      <c r="CE5" t="s">
        <v>735</v>
      </c>
      <c r="CF5" t="s">
        <v>735</v>
      </c>
      <c r="CG5" t="s">
        <v>735</v>
      </c>
      <c r="CH5" t="s">
        <v>735</v>
      </c>
      <c r="CI5" t="s">
        <v>705</v>
      </c>
      <c r="CJ5" t="s">
        <v>735</v>
      </c>
      <c r="CK5" t="s">
        <v>693</v>
      </c>
      <c r="CL5" t="s">
        <v>735</v>
      </c>
      <c r="CM5" t="s">
        <v>735</v>
      </c>
      <c r="CN5" t="s">
        <v>735</v>
      </c>
      <c r="CO5" t="s">
        <v>735</v>
      </c>
      <c r="CP5" t="s">
        <v>739</v>
      </c>
      <c r="CQ5" t="s">
        <v>693</v>
      </c>
      <c r="CR5" t="s">
        <v>735</v>
      </c>
      <c r="CS5" t="s">
        <v>735</v>
      </c>
      <c r="CT5" t="s">
        <v>735</v>
      </c>
      <c r="CU5" t="s">
        <v>739</v>
      </c>
      <c r="CV5" t="s">
        <v>735</v>
      </c>
      <c r="CW5" t="s">
        <v>735</v>
      </c>
      <c r="CX5" t="s">
        <v>735</v>
      </c>
      <c r="CY5" t="s">
        <v>693</v>
      </c>
      <c r="CZ5" t="s">
        <v>693</v>
      </c>
    </row>
    <row r="6" spans="1:104" x14ac:dyDescent="0.35">
      <c r="B6">
        <v>49</v>
      </c>
      <c r="C6" t="s">
        <v>1351</v>
      </c>
      <c r="D6" t="b">
        <v>1</v>
      </c>
      <c r="E6">
        <v>49</v>
      </c>
      <c r="F6" t="s">
        <v>214</v>
      </c>
      <c r="G6" t="s">
        <v>538</v>
      </c>
      <c r="I6">
        <v>48</v>
      </c>
      <c r="J6" t="s">
        <v>180</v>
      </c>
      <c r="K6" t="s">
        <v>406</v>
      </c>
      <c r="L6" t="b">
        <v>0</v>
      </c>
      <c r="M6" s="91" t="s">
        <v>1327</v>
      </c>
      <c r="N6" s="91" t="s">
        <v>735</v>
      </c>
      <c r="O6" s="91" t="s">
        <v>739</v>
      </c>
      <c r="AP6" t="b">
        <v>0</v>
      </c>
      <c r="AQ6" t="b">
        <v>0</v>
      </c>
      <c r="BQ6" t="s">
        <v>677</v>
      </c>
      <c r="BU6">
        <v>1</v>
      </c>
      <c r="BV6" t="s">
        <v>705</v>
      </c>
      <c r="BW6" t="s">
        <v>739</v>
      </c>
      <c r="BX6" t="s">
        <v>739</v>
      </c>
      <c r="BY6" t="s">
        <v>739</v>
      </c>
      <c r="BZ6" t="s">
        <v>697</v>
      </c>
      <c r="CA6" t="s">
        <v>705</v>
      </c>
      <c r="CB6" t="s">
        <v>697</v>
      </c>
      <c r="CC6" t="s">
        <v>689</v>
      </c>
      <c r="CD6" t="s">
        <v>739</v>
      </c>
      <c r="CE6" t="s">
        <v>677</v>
      </c>
      <c r="CF6" t="s">
        <v>1</v>
      </c>
      <c r="CG6" t="s">
        <v>677</v>
      </c>
      <c r="CH6" t="s">
        <v>677</v>
      </c>
      <c r="CI6" t="s">
        <v>689</v>
      </c>
      <c r="CJ6" t="s">
        <v>739</v>
      </c>
      <c r="CK6" t="s">
        <v>677</v>
      </c>
      <c r="CL6" t="s">
        <v>677</v>
      </c>
      <c r="CM6" t="s">
        <v>739</v>
      </c>
      <c r="CN6" t="s">
        <v>739</v>
      </c>
      <c r="CO6" t="s">
        <v>677</v>
      </c>
      <c r="CP6" t="s">
        <v>705</v>
      </c>
      <c r="CQ6" t="s">
        <v>677</v>
      </c>
      <c r="CR6" t="s">
        <v>697</v>
      </c>
      <c r="CS6" t="s">
        <v>677</v>
      </c>
      <c r="CT6" t="s">
        <v>677</v>
      </c>
      <c r="CU6" t="s">
        <v>701</v>
      </c>
      <c r="CV6" t="s">
        <v>739</v>
      </c>
      <c r="CW6" t="s">
        <v>677</v>
      </c>
      <c r="CX6" t="s">
        <v>677</v>
      </c>
      <c r="CY6" t="s">
        <v>739</v>
      </c>
      <c r="CZ6" t="s">
        <v>739</v>
      </c>
    </row>
    <row r="7" spans="1:104" x14ac:dyDescent="0.35">
      <c r="B7">
        <v>52</v>
      </c>
      <c r="C7" t="s">
        <v>1342</v>
      </c>
      <c r="D7" t="b">
        <v>1</v>
      </c>
      <c r="E7">
        <v>52</v>
      </c>
      <c r="F7" t="s">
        <v>658</v>
      </c>
      <c r="G7" t="s">
        <v>262</v>
      </c>
      <c r="I7">
        <v>297</v>
      </c>
      <c r="J7" t="s">
        <v>322</v>
      </c>
      <c r="K7" t="s">
        <v>1223</v>
      </c>
      <c r="L7" t="b">
        <v>0</v>
      </c>
      <c r="M7" s="91" t="s">
        <v>1328</v>
      </c>
      <c r="N7" s="91" t="s">
        <v>739</v>
      </c>
      <c r="O7" s="91" t="s">
        <v>697</v>
      </c>
      <c r="AP7" t="b">
        <v>0</v>
      </c>
      <c r="AQ7" t="b">
        <v>0</v>
      </c>
      <c r="BQ7" t="s">
        <v>681</v>
      </c>
    </row>
    <row r="8" spans="1:104" x14ac:dyDescent="0.35">
      <c r="B8">
        <v>58</v>
      </c>
      <c r="C8" t="s">
        <v>1345</v>
      </c>
      <c r="D8" t="b">
        <v>1</v>
      </c>
      <c r="E8">
        <v>58</v>
      </c>
      <c r="F8" t="s">
        <v>256</v>
      </c>
      <c r="G8" t="s">
        <v>212</v>
      </c>
      <c r="I8">
        <v>246</v>
      </c>
      <c r="J8" t="s">
        <v>126</v>
      </c>
      <c r="K8" t="s">
        <v>127</v>
      </c>
      <c r="L8" t="b">
        <v>0</v>
      </c>
      <c r="M8" s="91" t="s">
        <v>1329</v>
      </c>
      <c r="N8" s="91" t="s">
        <v>735</v>
      </c>
      <c r="O8" s="91" t="s">
        <v>705</v>
      </c>
      <c r="AP8" t="b">
        <v>0</v>
      </c>
      <c r="AQ8" t="b">
        <v>0</v>
      </c>
      <c r="BQ8" t="s">
        <v>685</v>
      </c>
    </row>
    <row r="9" spans="1:104" x14ac:dyDescent="0.35">
      <c r="B9">
        <v>59</v>
      </c>
      <c r="C9" t="s">
        <v>1324</v>
      </c>
      <c r="D9" t="b">
        <v>1</v>
      </c>
      <c r="E9">
        <v>59</v>
      </c>
      <c r="F9" t="s">
        <v>142</v>
      </c>
      <c r="G9" t="s">
        <v>193</v>
      </c>
      <c r="I9">
        <v>103</v>
      </c>
      <c r="J9" t="s">
        <v>368</v>
      </c>
      <c r="K9" t="s">
        <v>369</v>
      </c>
      <c r="L9" t="b">
        <v>0</v>
      </c>
      <c r="M9" s="91" t="s">
        <v>1330</v>
      </c>
      <c r="N9" s="91" t="s">
        <v>693</v>
      </c>
      <c r="O9" s="91" t="s">
        <v>697</v>
      </c>
      <c r="AP9" t="b">
        <v>0</v>
      </c>
      <c r="AQ9" t="b">
        <v>0</v>
      </c>
      <c r="BQ9" t="s">
        <v>689</v>
      </c>
    </row>
    <row r="10" spans="1:104" x14ac:dyDescent="0.35">
      <c r="B10">
        <v>66</v>
      </c>
      <c r="C10" t="s">
        <v>1349</v>
      </c>
      <c r="D10" t="b">
        <v>1</v>
      </c>
      <c r="E10">
        <v>66</v>
      </c>
      <c r="F10" t="s">
        <v>165</v>
      </c>
      <c r="G10" t="s">
        <v>544</v>
      </c>
      <c r="I10">
        <v>239</v>
      </c>
      <c r="J10" t="s">
        <v>96</v>
      </c>
      <c r="K10" t="s">
        <v>522</v>
      </c>
      <c r="L10" t="b">
        <v>1</v>
      </c>
      <c r="M10" s="91" t="s">
        <v>1331</v>
      </c>
      <c r="N10" s="91" t="s">
        <v>693</v>
      </c>
      <c r="O10" s="91" t="s">
        <v>689</v>
      </c>
      <c r="AP10" t="b">
        <v>0</v>
      </c>
      <c r="AQ10" t="b">
        <v>1</v>
      </c>
      <c r="BQ10" t="s">
        <v>693</v>
      </c>
    </row>
    <row r="11" spans="1:104" x14ac:dyDescent="0.35">
      <c r="B11">
        <v>97</v>
      </c>
      <c r="C11" t="s">
        <v>1341</v>
      </c>
      <c r="D11" t="b">
        <v>1</v>
      </c>
      <c r="E11">
        <v>97</v>
      </c>
      <c r="F11" t="s">
        <v>149</v>
      </c>
      <c r="G11" t="s">
        <v>97</v>
      </c>
      <c r="I11">
        <v>313</v>
      </c>
      <c r="J11" t="s">
        <v>1238</v>
      </c>
      <c r="K11" t="s">
        <v>1239</v>
      </c>
      <c r="L11" t="b">
        <v>0</v>
      </c>
      <c r="M11" s="91" t="s">
        <v>1332</v>
      </c>
      <c r="N11" s="91" t="s">
        <v>693</v>
      </c>
      <c r="O11" s="91" t="s">
        <v>739</v>
      </c>
      <c r="AP11" t="b">
        <v>0</v>
      </c>
      <c r="AQ11" t="b">
        <v>0</v>
      </c>
      <c r="BQ11" t="s">
        <v>697</v>
      </c>
    </row>
    <row r="12" spans="1:104" x14ac:dyDescent="0.35">
      <c r="B12">
        <v>99</v>
      </c>
      <c r="C12" t="s">
        <v>1344</v>
      </c>
      <c r="D12" t="b">
        <v>1</v>
      </c>
      <c r="E12">
        <v>99</v>
      </c>
      <c r="F12" t="s">
        <v>473</v>
      </c>
      <c r="G12" t="s">
        <v>474</v>
      </c>
      <c r="I12">
        <v>295</v>
      </c>
      <c r="J12" t="s">
        <v>1221</v>
      </c>
      <c r="K12" t="s">
        <v>1222</v>
      </c>
      <c r="L12" t="b">
        <v>0</v>
      </c>
      <c r="M12" s="91" t="s">
        <v>1333</v>
      </c>
      <c r="N12" s="91" t="s">
        <v>735</v>
      </c>
      <c r="O12" s="91" t="s">
        <v>677</v>
      </c>
      <c r="AP12" t="b">
        <v>0</v>
      </c>
      <c r="AQ12" t="b">
        <v>0</v>
      </c>
      <c r="BQ12" t="s">
        <v>701</v>
      </c>
    </row>
    <row r="13" spans="1:104" x14ac:dyDescent="0.35">
      <c r="B13">
        <v>103</v>
      </c>
      <c r="C13" t="s">
        <v>1331</v>
      </c>
      <c r="D13" t="b">
        <v>1</v>
      </c>
      <c r="E13">
        <v>103</v>
      </c>
      <c r="F13" t="s">
        <v>368</v>
      </c>
      <c r="G13" t="s">
        <v>369</v>
      </c>
      <c r="I13">
        <v>202</v>
      </c>
      <c r="J13" t="s">
        <v>372</v>
      </c>
      <c r="K13" t="s">
        <v>373</v>
      </c>
      <c r="L13" t="b">
        <v>1</v>
      </c>
      <c r="M13" s="91" t="s">
        <v>1334</v>
      </c>
      <c r="N13" s="91" t="s">
        <v>735</v>
      </c>
      <c r="O13" s="91" t="s">
        <v>1</v>
      </c>
      <c r="AP13" t="b">
        <v>0</v>
      </c>
      <c r="AQ13" t="b">
        <v>1</v>
      </c>
      <c r="BQ13" t="s">
        <v>705</v>
      </c>
    </row>
    <row r="14" spans="1:104" x14ac:dyDescent="0.35">
      <c r="B14">
        <v>105</v>
      </c>
      <c r="C14" t="s">
        <v>1354</v>
      </c>
      <c r="D14" t="b">
        <v>1</v>
      </c>
      <c r="E14">
        <v>105</v>
      </c>
      <c r="F14" t="s">
        <v>180</v>
      </c>
      <c r="G14" t="s">
        <v>181</v>
      </c>
      <c r="I14">
        <v>192</v>
      </c>
      <c r="J14" t="s">
        <v>412</v>
      </c>
      <c r="K14" t="s">
        <v>413</v>
      </c>
      <c r="L14" t="b">
        <v>0</v>
      </c>
      <c r="M14" s="91" t="s">
        <v>1335</v>
      </c>
      <c r="N14" s="91" t="s">
        <v>735</v>
      </c>
      <c r="O14" s="91" t="s">
        <v>677</v>
      </c>
      <c r="AP14" t="b">
        <v>0</v>
      </c>
      <c r="AQ14" t="b">
        <v>0</v>
      </c>
      <c r="BQ14" t="s">
        <v>709</v>
      </c>
    </row>
    <row r="15" spans="1:104" x14ac:dyDescent="0.35">
      <c r="B15">
        <v>108</v>
      </c>
      <c r="C15" t="s">
        <v>1346</v>
      </c>
      <c r="D15" t="b">
        <v>1</v>
      </c>
      <c r="E15">
        <v>108</v>
      </c>
      <c r="F15" t="s">
        <v>273</v>
      </c>
      <c r="G15" t="s">
        <v>197</v>
      </c>
      <c r="I15">
        <v>45</v>
      </c>
      <c r="J15" t="s">
        <v>513</v>
      </c>
      <c r="K15" t="s">
        <v>420</v>
      </c>
      <c r="L15" t="b">
        <v>0</v>
      </c>
      <c r="M15" s="91" t="s">
        <v>1336</v>
      </c>
      <c r="N15" s="91" t="s">
        <v>735</v>
      </c>
      <c r="O15" s="91" t="s">
        <v>677</v>
      </c>
      <c r="AP15" t="b">
        <v>0</v>
      </c>
      <c r="AQ15" t="b">
        <v>0</v>
      </c>
      <c r="BQ15" t="s">
        <v>713</v>
      </c>
    </row>
    <row r="16" spans="1:104" x14ac:dyDescent="0.35">
      <c r="B16">
        <v>123</v>
      </c>
      <c r="C16" t="s">
        <v>1347</v>
      </c>
      <c r="D16" t="b">
        <v>1</v>
      </c>
      <c r="E16">
        <v>123</v>
      </c>
      <c r="F16" t="s">
        <v>184</v>
      </c>
      <c r="G16" t="s">
        <v>185</v>
      </c>
      <c r="I16">
        <v>136</v>
      </c>
      <c r="J16" t="s">
        <v>221</v>
      </c>
      <c r="K16" t="s">
        <v>242</v>
      </c>
      <c r="L16" t="b">
        <v>1</v>
      </c>
      <c r="M16" s="91" t="s">
        <v>1337</v>
      </c>
      <c r="N16" s="91" t="s">
        <v>705</v>
      </c>
      <c r="O16" s="91" t="s">
        <v>689</v>
      </c>
      <c r="AP16" t="b">
        <v>0</v>
      </c>
      <c r="AQ16" t="b">
        <v>1</v>
      </c>
      <c r="BQ16" t="s">
        <v>717</v>
      </c>
    </row>
    <row r="17" spans="2:192" x14ac:dyDescent="0.35">
      <c r="B17">
        <v>136</v>
      </c>
      <c r="C17" t="s">
        <v>1338</v>
      </c>
      <c r="D17" t="b">
        <v>1</v>
      </c>
      <c r="E17">
        <v>136</v>
      </c>
      <c r="F17" t="s">
        <v>221</v>
      </c>
      <c r="G17" t="s">
        <v>242</v>
      </c>
      <c r="I17">
        <v>141</v>
      </c>
      <c r="J17" t="s">
        <v>113</v>
      </c>
      <c r="K17" t="s">
        <v>114</v>
      </c>
      <c r="L17" t="b">
        <v>0</v>
      </c>
      <c r="M17" s="91" t="s">
        <v>1338</v>
      </c>
      <c r="N17" s="91" t="s">
        <v>735</v>
      </c>
      <c r="O17" s="91" t="s">
        <v>739</v>
      </c>
      <c r="AP17" t="b">
        <v>0</v>
      </c>
      <c r="AQ17" t="b">
        <v>0</v>
      </c>
      <c r="BQ17" t="s">
        <v>721</v>
      </c>
    </row>
    <row r="18" spans="2:192" x14ac:dyDescent="0.35">
      <c r="B18">
        <v>141</v>
      </c>
      <c r="C18" t="s">
        <v>1339</v>
      </c>
      <c r="D18" t="b">
        <v>1</v>
      </c>
      <c r="E18">
        <v>141</v>
      </c>
      <c r="F18" t="s">
        <v>113</v>
      </c>
      <c r="G18" t="s">
        <v>114</v>
      </c>
      <c r="I18">
        <v>256</v>
      </c>
      <c r="J18" t="s">
        <v>416</v>
      </c>
      <c r="K18" t="s">
        <v>114</v>
      </c>
      <c r="L18" t="b">
        <v>0</v>
      </c>
      <c r="M18" s="91" t="s">
        <v>1339</v>
      </c>
      <c r="N18" s="91" t="s">
        <v>693</v>
      </c>
      <c r="O18" s="91" t="s">
        <v>677</v>
      </c>
      <c r="AP18" t="b">
        <v>0</v>
      </c>
      <c r="AQ18" t="b">
        <v>0</v>
      </c>
      <c r="BQ18" t="s">
        <v>725</v>
      </c>
    </row>
    <row r="19" spans="2:192" x14ac:dyDescent="0.35">
      <c r="B19">
        <v>192</v>
      </c>
      <c r="C19" t="s">
        <v>1336</v>
      </c>
      <c r="D19" t="b">
        <v>1</v>
      </c>
      <c r="E19">
        <v>192</v>
      </c>
      <c r="F19" t="s">
        <v>412</v>
      </c>
      <c r="G19" t="s">
        <v>413</v>
      </c>
      <c r="I19">
        <v>97</v>
      </c>
      <c r="J19" t="s">
        <v>149</v>
      </c>
      <c r="K19" t="s">
        <v>97</v>
      </c>
      <c r="L19" t="b">
        <v>0</v>
      </c>
      <c r="M19" s="91" t="s">
        <v>1340</v>
      </c>
      <c r="N19" s="91" t="s">
        <v>735</v>
      </c>
      <c r="O19" s="91" t="s">
        <v>677</v>
      </c>
      <c r="AP19" t="b">
        <v>0</v>
      </c>
      <c r="AQ19" t="b">
        <v>0</v>
      </c>
      <c r="BQ19" t="s">
        <v>728</v>
      </c>
    </row>
    <row r="20" spans="2:192" x14ac:dyDescent="0.35">
      <c r="B20">
        <v>202</v>
      </c>
      <c r="C20" t="s">
        <v>1335</v>
      </c>
      <c r="D20" t="b">
        <v>1</v>
      </c>
      <c r="E20">
        <v>202</v>
      </c>
      <c r="F20" t="s">
        <v>372</v>
      </c>
      <c r="G20" t="s">
        <v>373</v>
      </c>
      <c r="I20">
        <v>52</v>
      </c>
      <c r="J20" t="s">
        <v>658</v>
      </c>
      <c r="K20" t="s">
        <v>262</v>
      </c>
      <c r="L20" t="b">
        <v>0</v>
      </c>
      <c r="M20" s="91" t="s">
        <v>1341</v>
      </c>
      <c r="N20" s="91" t="s">
        <v>735</v>
      </c>
      <c r="O20" s="91" t="s">
        <v>739</v>
      </c>
      <c r="AP20" t="b">
        <v>0</v>
      </c>
      <c r="AQ20" t="b">
        <v>0</v>
      </c>
      <c r="BQ20" t="s">
        <v>732</v>
      </c>
    </row>
    <row r="21" spans="2:192" x14ac:dyDescent="0.35">
      <c r="B21">
        <v>215</v>
      </c>
      <c r="C21" t="s">
        <v>1353</v>
      </c>
      <c r="D21" t="b">
        <v>1</v>
      </c>
      <c r="E21">
        <v>215</v>
      </c>
      <c r="F21" t="s">
        <v>136</v>
      </c>
      <c r="G21" t="s">
        <v>137</v>
      </c>
      <c r="I21">
        <v>227</v>
      </c>
      <c r="J21" t="s">
        <v>92</v>
      </c>
      <c r="K21" t="s">
        <v>545</v>
      </c>
      <c r="L21" t="b">
        <v>0</v>
      </c>
      <c r="M21" s="91" t="s">
        <v>1342</v>
      </c>
      <c r="N21" s="91" t="s">
        <v>735</v>
      </c>
      <c r="O21" s="91" t="s">
        <v>739</v>
      </c>
      <c r="AP21" t="b">
        <v>0</v>
      </c>
      <c r="AQ21" t="b">
        <v>0</v>
      </c>
      <c r="BQ21" t="s">
        <v>735</v>
      </c>
    </row>
    <row r="22" spans="2:192" x14ac:dyDescent="0.35">
      <c r="B22">
        <v>227</v>
      </c>
      <c r="C22" t="s">
        <v>1343</v>
      </c>
      <c r="D22" t="b">
        <v>1</v>
      </c>
      <c r="E22">
        <v>227</v>
      </c>
      <c r="F22" t="s">
        <v>92</v>
      </c>
      <c r="G22" t="s">
        <v>545</v>
      </c>
      <c r="I22">
        <v>99</v>
      </c>
      <c r="J22" t="s">
        <v>473</v>
      </c>
      <c r="K22" t="s">
        <v>474</v>
      </c>
      <c r="L22" t="b">
        <v>0</v>
      </c>
      <c r="M22" s="91" t="s">
        <v>1343</v>
      </c>
      <c r="N22" s="91" t="s">
        <v>735</v>
      </c>
      <c r="O22" s="91" t="s">
        <v>677</v>
      </c>
      <c r="AP22" t="b">
        <v>0</v>
      </c>
      <c r="AQ22" t="b">
        <v>0</v>
      </c>
      <c r="BQ22" t="s">
        <v>739</v>
      </c>
    </row>
    <row r="23" spans="2:192" ht="17.5" thickBot="1" x14ac:dyDescent="0.45">
      <c r="B23">
        <v>239</v>
      </c>
      <c r="C23" t="s">
        <v>1332</v>
      </c>
      <c r="D23" t="b">
        <v>1</v>
      </c>
      <c r="E23">
        <v>239</v>
      </c>
      <c r="F23" t="s">
        <v>96</v>
      </c>
      <c r="G23" t="s">
        <v>522</v>
      </c>
      <c r="I23">
        <v>58</v>
      </c>
      <c r="J23" t="s">
        <v>256</v>
      </c>
      <c r="K23" t="s">
        <v>212</v>
      </c>
      <c r="L23" t="b">
        <v>0</v>
      </c>
      <c r="M23" s="91" t="s">
        <v>1344</v>
      </c>
      <c r="N23" s="91" t="s">
        <v>739</v>
      </c>
      <c r="O23" s="91" t="s">
        <v>705</v>
      </c>
      <c r="AP23" t="b">
        <v>0</v>
      </c>
      <c r="AQ23" t="b">
        <v>0</v>
      </c>
      <c r="BV23" s="4" t="s">
        <v>86</v>
      </c>
    </row>
    <row r="24" spans="2:192" s="2" customFormat="1" ht="57" customHeight="1" thickTop="1" x14ac:dyDescent="0.35">
      <c r="B24" s="2">
        <v>246</v>
      </c>
      <c r="C24" s="2" t="s">
        <v>1330</v>
      </c>
      <c r="D24" s="2" t="b">
        <v>1</v>
      </c>
      <c r="E24" s="2">
        <v>246</v>
      </c>
      <c r="F24" s="2" t="s">
        <v>126</v>
      </c>
      <c r="G24" s="2" t="s">
        <v>127</v>
      </c>
      <c r="I24" s="2">
        <v>108</v>
      </c>
      <c r="J24" s="2" t="s">
        <v>273</v>
      </c>
      <c r="K24" s="2" t="s">
        <v>197</v>
      </c>
      <c r="L24" s="2" t="b">
        <v>0</v>
      </c>
      <c r="M24" s="91" t="s">
        <v>1345</v>
      </c>
      <c r="N24" s="91" t="s">
        <v>693</v>
      </c>
      <c r="O24" s="91" t="s">
        <v>677</v>
      </c>
      <c r="P24" s="91"/>
      <c r="Q24" s="91"/>
      <c r="R24" s="91"/>
      <c r="S24" s="91"/>
      <c r="T24" s="91"/>
      <c r="U24" s="91"/>
      <c r="V24" s="91"/>
      <c r="W24" s="91"/>
      <c r="X24" s="91"/>
      <c r="Y24" s="91"/>
      <c r="Z24" s="93"/>
      <c r="AA24" s="93"/>
      <c r="AB24" s="93"/>
      <c r="AC24" s="93"/>
      <c r="AD24" s="93"/>
      <c r="AE24" s="93"/>
      <c r="AF24" s="93"/>
      <c r="AG24" s="93"/>
      <c r="AH24" s="93"/>
      <c r="AI24" s="93"/>
      <c r="AJ24" s="93"/>
      <c r="AK24" s="93"/>
      <c r="AL24" s="93"/>
      <c r="AM24" s="93"/>
      <c r="AN24" s="93"/>
      <c r="AP24" s="2" t="b">
        <v>0</v>
      </c>
      <c r="AQ24" s="2" t="b">
        <v>0</v>
      </c>
      <c r="BV24" s="2" t="s">
        <v>1324</v>
      </c>
      <c r="BW24" s="2" t="s">
        <v>1325</v>
      </c>
      <c r="BX24" s="2" t="s">
        <v>1326</v>
      </c>
      <c r="BY24" s="2" t="s">
        <v>1327</v>
      </c>
      <c r="BZ24" s="2" t="s">
        <v>1328</v>
      </c>
      <c r="CA24" s="2" t="s">
        <v>1329</v>
      </c>
      <c r="CB24" s="2" t="s">
        <v>1330</v>
      </c>
      <c r="CC24" s="2" t="s">
        <v>1331</v>
      </c>
      <c r="CD24" s="2" t="s">
        <v>1332</v>
      </c>
      <c r="CE24" s="2" t="s">
        <v>1333</v>
      </c>
      <c r="CF24" s="2" t="s">
        <v>1334</v>
      </c>
      <c r="CG24" s="2" t="s">
        <v>1335</v>
      </c>
      <c r="CH24" s="2" t="s">
        <v>1336</v>
      </c>
      <c r="CI24" s="2" t="s">
        <v>1337</v>
      </c>
      <c r="CJ24" s="2" t="s">
        <v>1338</v>
      </c>
      <c r="CK24" s="2" t="s">
        <v>1339</v>
      </c>
      <c r="CL24" s="2" t="s">
        <v>1340</v>
      </c>
      <c r="CM24" s="2" t="s">
        <v>1341</v>
      </c>
      <c r="CN24" s="2" t="s">
        <v>1342</v>
      </c>
      <c r="CO24" s="2" t="s">
        <v>1343</v>
      </c>
      <c r="CP24" s="2" t="s">
        <v>1344</v>
      </c>
      <c r="CQ24" s="2" t="s">
        <v>1345</v>
      </c>
      <c r="CR24" s="2" t="s">
        <v>1346</v>
      </c>
      <c r="CS24" s="2" t="s">
        <v>1347</v>
      </c>
      <c r="CT24" s="2" t="s">
        <v>1348</v>
      </c>
      <c r="CU24" s="2" t="s">
        <v>1349</v>
      </c>
      <c r="CV24" s="2" t="s">
        <v>1350</v>
      </c>
      <c r="CW24" s="2" t="s">
        <v>1351</v>
      </c>
      <c r="CX24" s="2" t="s">
        <v>1352</v>
      </c>
      <c r="CY24" s="2" t="s">
        <v>1353</v>
      </c>
      <c r="CZ24" s="2" t="s">
        <v>1354</v>
      </c>
    </row>
    <row r="25" spans="2:192" x14ac:dyDescent="0.35">
      <c r="B25">
        <v>256</v>
      </c>
      <c r="C25" t="s">
        <v>1340</v>
      </c>
      <c r="D25" t="b">
        <v>1</v>
      </c>
      <c r="E25">
        <v>256</v>
      </c>
      <c r="F25" t="s">
        <v>416</v>
      </c>
      <c r="G25" t="s">
        <v>114</v>
      </c>
      <c r="I25">
        <v>123</v>
      </c>
      <c r="J25" t="s">
        <v>184</v>
      </c>
      <c r="K25" t="s">
        <v>185</v>
      </c>
      <c r="L25" t="b">
        <v>0</v>
      </c>
      <c r="M25" s="91" t="s">
        <v>1346</v>
      </c>
      <c r="N25" s="91" t="s">
        <v>735</v>
      </c>
      <c r="O25" s="91" t="s">
        <v>697</v>
      </c>
      <c r="AP25" t="b">
        <v>0</v>
      </c>
      <c r="AQ25" t="b">
        <v>0</v>
      </c>
      <c r="BV25" t="s">
        <v>673</v>
      </c>
      <c r="BW25" t="s">
        <v>673</v>
      </c>
      <c r="BX25" t="s">
        <v>673</v>
      </c>
      <c r="BY25" t="s">
        <v>673</v>
      </c>
      <c r="BZ25" t="s">
        <v>673</v>
      </c>
      <c r="CA25" t="s">
        <v>673</v>
      </c>
      <c r="CB25" t="s">
        <v>673</v>
      </c>
      <c r="CC25" t="s">
        <v>673</v>
      </c>
      <c r="CD25" t="s">
        <v>673</v>
      </c>
      <c r="CE25" t="s">
        <v>673</v>
      </c>
      <c r="CF25" t="s">
        <v>673</v>
      </c>
      <c r="CG25" t="s">
        <v>673</v>
      </c>
      <c r="CH25" t="s">
        <v>673</v>
      </c>
      <c r="CI25" t="s">
        <v>673</v>
      </c>
      <c r="CJ25" t="s">
        <v>673</v>
      </c>
      <c r="CK25" t="s">
        <v>673</v>
      </c>
      <c r="CL25" t="s">
        <v>673</v>
      </c>
      <c r="CM25" t="s">
        <v>673</v>
      </c>
      <c r="CN25" t="s">
        <v>673</v>
      </c>
      <c r="CO25" t="s">
        <v>673</v>
      </c>
      <c r="CP25" t="s">
        <v>673</v>
      </c>
      <c r="CQ25" t="s">
        <v>673</v>
      </c>
      <c r="CR25" t="s">
        <v>673</v>
      </c>
      <c r="CS25" t="s">
        <v>673</v>
      </c>
      <c r="CT25" t="s">
        <v>673</v>
      </c>
      <c r="CU25" t="s">
        <v>673</v>
      </c>
      <c r="CV25" t="s">
        <v>673</v>
      </c>
      <c r="CW25" t="s">
        <v>673</v>
      </c>
      <c r="CX25" t="s">
        <v>673</v>
      </c>
      <c r="CY25" t="s">
        <v>673</v>
      </c>
      <c r="CZ25" t="s">
        <v>673</v>
      </c>
      <c r="DA25" t="s">
        <v>673</v>
      </c>
      <c r="DB25" t="s">
        <v>673</v>
      </c>
      <c r="DC25" t="s">
        <v>673</v>
      </c>
      <c r="DD25" t="s">
        <v>673</v>
      </c>
      <c r="DE25" t="s">
        <v>673</v>
      </c>
      <c r="DF25" t="s">
        <v>673</v>
      </c>
      <c r="DG25" t="s">
        <v>673</v>
      </c>
      <c r="DH25" t="s">
        <v>673</v>
      </c>
      <c r="DI25" t="s">
        <v>673</v>
      </c>
      <c r="DJ25" t="s">
        <v>673</v>
      </c>
      <c r="DK25" t="s">
        <v>673</v>
      </c>
      <c r="DL25" t="s">
        <v>673</v>
      </c>
      <c r="DM25" t="s">
        <v>673</v>
      </c>
      <c r="DN25" t="s">
        <v>673</v>
      </c>
      <c r="DO25" t="s">
        <v>673</v>
      </c>
      <c r="DP25" t="s">
        <v>673</v>
      </c>
      <c r="DQ25" t="s">
        <v>673</v>
      </c>
      <c r="DR25" t="s">
        <v>673</v>
      </c>
      <c r="DS25" t="s">
        <v>673</v>
      </c>
      <c r="DT25" t="s">
        <v>673</v>
      </c>
      <c r="DU25" t="s">
        <v>673</v>
      </c>
      <c r="DV25" t="s">
        <v>673</v>
      </c>
      <c r="DW25" t="s">
        <v>673</v>
      </c>
      <c r="DX25" t="s">
        <v>673</v>
      </c>
      <c r="DY25" t="s">
        <v>673</v>
      </c>
      <c r="DZ25" t="s">
        <v>673</v>
      </c>
      <c r="EA25" t="s">
        <v>673</v>
      </c>
      <c r="EB25" t="s">
        <v>673</v>
      </c>
      <c r="EC25" t="s">
        <v>673</v>
      </c>
      <c r="ED25" t="s">
        <v>673</v>
      </c>
      <c r="EE25" t="s">
        <v>673</v>
      </c>
      <c r="EF25" t="s">
        <v>673</v>
      </c>
      <c r="EG25" t="s">
        <v>673</v>
      </c>
      <c r="EH25" t="s">
        <v>673</v>
      </c>
      <c r="EI25" t="s">
        <v>673</v>
      </c>
      <c r="EJ25" t="s">
        <v>673</v>
      </c>
      <c r="EK25" t="s">
        <v>673</v>
      </c>
      <c r="EL25" t="s">
        <v>673</v>
      </c>
      <c r="EM25" t="s">
        <v>673</v>
      </c>
      <c r="EN25" t="s">
        <v>673</v>
      </c>
      <c r="EO25" t="s">
        <v>673</v>
      </c>
      <c r="EP25" t="s">
        <v>673</v>
      </c>
      <c r="EQ25" t="s">
        <v>673</v>
      </c>
      <c r="ER25" t="s">
        <v>673</v>
      </c>
      <c r="ES25" t="s">
        <v>673</v>
      </c>
      <c r="ET25" t="s">
        <v>673</v>
      </c>
      <c r="EU25" t="s">
        <v>673</v>
      </c>
      <c r="EV25" t="s">
        <v>673</v>
      </c>
      <c r="EW25" t="s">
        <v>673</v>
      </c>
      <c r="EX25" t="s">
        <v>673</v>
      </c>
      <c r="EY25" t="s">
        <v>673</v>
      </c>
      <c r="EZ25" t="s">
        <v>673</v>
      </c>
      <c r="FA25" t="s">
        <v>673</v>
      </c>
      <c r="FB25" t="s">
        <v>673</v>
      </c>
      <c r="FC25" t="s">
        <v>673</v>
      </c>
      <c r="FD25" t="s">
        <v>673</v>
      </c>
      <c r="FE25" t="s">
        <v>673</v>
      </c>
      <c r="FF25" t="s">
        <v>673</v>
      </c>
      <c r="FG25" t="s">
        <v>673</v>
      </c>
      <c r="FH25" t="s">
        <v>673</v>
      </c>
      <c r="FI25" t="s">
        <v>673</v>
      </c>
      <c r="FJ25" t="s">
        <v>673</v>
      </c>
      <c r="FK25" t="s">
        <v>673</v>
      </c>
      <c r="FL25" t="s">
        <v>673</v>
      </c>
      <c r="FM25" t="s">
        <v>673</v>
      </c>
      <c r="FN25" t="s">
        <v>673</v>
      </c>
      <c r="FO25" t="s">
        <v>673</v>
      </c>
      <c r="FP25" t="s">
        <v>673</v>
      </c>
      <c r="FQ25" t="s">
        <v>673</v>
      </c>
      <c r="FR25" t="s">
        <v>673</v>
      </c>
      <c r="FS25" t="s">
        <v>673</v>
      </c>
      <c r="FT25" t="s">
        <v>673</v>
      </c>
      <c r="FU25" t="s">
        <v>673</v>
      </c>
      <c r="FV25" t="s">
        <v>673</v>
      </c>
      <c r="FW25" t="s">
        <v>673</v>
      </c>
      <c r="FX25" t="s">
        <v>673</v>
      </c>
      <c r="FY25" t="s">
        <v>673</v>
      </c>
      <c r="FZ25" t="s">
        <v>673</v>
      </c>
      <c r="GA25" t="s">
        <v>673</v>
      </c>
      <c r="GB25" t="s">
        <v>673</v>
      </c>
      <c r="GC25" t="s">
        <v>673</v>
      </c>
      <c r="GD25" t="s">
        <v>673</v>
      </c>
      <c r="GE25" t="s">
        <v>673</v>
      </c>
      <c r="GF25" t="s">
        <v>673</v>
      </c>
      <c r="GG25" t="s">
        <v>673</v>
      </c>
      <c r="GH25" t="s">
        <v>673</v>
      </c>
      <c r="GI25" t="s">
        <v>673</v>
      </c>
      <c r="GJ25" t="s">
        <v>673</v>
      </c>
    </row>
    <row r="26" spans="2:192" x14ac:dyDescent="0.35">
      <c r="B26">
        <v>287</v>
      </c>
      <c r="C26" t="s">
        <v>1327</v>
      </c>
      <c r="D26" t="b">
        <v>1</v>
      </c>
      <c r="E26">
        <v>287</v>
      </c>
      <c r="F26" t="s">
        <v>96</v>
      </c>
      <c r="G26" t="s">
        <v>258</v>
      </c>
      <c r="I26">
        <v>312</v>
      </c>
      <c r="J26" t="s">
        <v>290</v>
      </c>
      <c r="K26" t="s">
        <v>1237</v>
      </c>
      <c r="L26" t="b">
        <v>0</v>
      </c>
      <c r="M26" s="91" t="s">
        <v>1347</v>
      </c>
      <c r="N26" s="91" t="s">
        <v>735</v>
      </c>
      <c r="O26" s="91" t="s">
        <v>677</v>
      </c>
      <c r="AP26" t="b">
        <v>0</v>
      </c>
      <c r="AQ26" t="b">
        <v>0</v>
      </c>
      <c r="BV26" t="s">
        <v>677</v>
      </c>
      <c r="BW26" t="s">
        <v>677</v>
      </c>
      <c r="BX26" t="s">
        <v>677</v>
      </c>
      <c r="BY26" t="s">
        <v>677</v>
      </c>
      <c r="BZ26" t="s">
        <v>677</v>
      </c>
      <c r="CA26" t="s">
        <v>677</v>
      </c>
      <c r="CB26" t="s">
        <v>677</v>
      </c>
      <c r="CC26" t="s">
        <v>677</v>
      </c>
      <c r="CD26" t="s">
        <v>677</v>
      </c>
      <c r="CE26" t="s">
        <v>681</v>
      </c>
      <c r="CF26" t="s">
        <v>677</v>
      </c>
      <c r="CG26" t="s">
        <v>681</v>
      </c>
      <c r="CH26" t="s">
        <v>681</v>
      </c>
      <c r="CI26" t="s">
        <v>677</v>
      </c>
      <c r="CJ26" t="s">
        <v>677</v>
      </c>
      <c r="CK26" t="s">
        <v>681</v>
      </c>
      <c r="CL26" t="s">
        <v>681</v>
      </c>
      <c r="CM26" t="s">
        <v>677</v>
      </c>
      <c r="CN26" t="s">
        <v>677</v>
      </c>
      <c r="CO26" t="s">
        <v>681</v>
      </c>
      <c r="CP26" t="s">
        <v>677</v>
      </c>
      <c r="CQ26" t="s">
        <v>681</v>
      </c>
      <c r="CR26" t="s">
        <v>677</v>
      </c>
      <c r="CS26" t="s">
        <v>681</v>
      </c>
      <c r="CT26" t="s">
        <v>681</v>
      </c>
      <c r="CU26" t="s">
        <v>677</v>
      </c>
      <c r="CV26" t="s">
        <v>677</v>
      </c>
      <c r="CW26" t="s">
        <v>681</v>
      </c>
      <c r="CX26" t="s">
        <v>681</v>
      </c>
      <c r="CY26" t="s">
        <v>677</v>
      </c>
      <c r="CZ26" t="s">
        <v>677</v>
      </c>
      <c r="DA26" t="s">
        <v>677</v>
      </c>
      <c r="DB26" t="s">
        <v>677</v>
      </c>
      <c r="DC26" t="s">
        <v>677</v>
      </c>
      <c r="DD26" t="s">
        <v>677</v>
      </c>
      <c r="DE26" t="s">
        <v>677</v>
      </c>
      <c r="DF26" t="s">
        <v>677</v>
      </c>
      <c r="DG26" t="s">
        <v>677</v>
      </c>
      <c r="DH26" t="s">
        <v>677</v>
      </c>
      <c r="DI26" t="s">
        <v>677</v>
      </c>
      <c r="DJ26" t="s">
        <v>677</v>
      </c>
      <c r="DK26" t="s">
        <v>677</v>
      </c>
      <c r="DL26" t="s">
        <v>677</v>
      </c>
      <c r="DM26" t="s">
        <v>677</v>
      </c>
      <c r="DN26" t="s">
        <v>677</v>
      </c>
      <c r="DO26" t="s">
        <v>677</v>
      </c>
      <c r="DP26" t="s">
        <v>677</v>
      </c>
      <c r="DQ26" t="s">
        <v>677</v>
      </c>
      <c r="DR26" t="s">
        <v>677</v>
      </c>
      <c r="DS26" t="s">
        <v>677</v>
      </c>
      <c r="DT26" t="s">
        <v>677</v>
      </c>
      <c r="DU26" t="s">
        <v>677</v>
      </c>
      <c r="DV26" t="s">
        <v>677</v>
      </c>
      <c r="DW26" t="s">
        <v>677</v>
      </c>
      <c r="DX26" t="s">
        <v>677</v>
      </c>
      <c r="DY26" t="s">
        <v>677</v>
      </c>
      <c r="DZ26" t="s">
        <v>677</v>
      </c>
      <c r="EA26" t="s">
        <v>677</v>
      </c>
      <c r="EB26" t="s">
        <v>677</v>
      </c>
      <c r="EC26" t="s">
        <v>677</v>
      </c>
      <c r="ED26" t="s">
        <v>677</v>
      </c>
      <c r="EE26" t="s">
        <v>677</v>
      </c>
      <c r="EF26" t="s">
        <v>677</v>
      </c>
      <c r="EG26" t="s">
        <v>677</v>
      </c>
      <c r="EH26" t="s">
        <v>677</v>
      </c>
      <c r="EI26" t="s">
        <v>677</v>
      </c>
      <c r="EJ26" t="s">
        <v>677</v>
      </c>
      <c r="EK26" t="s">
        <v>677</v>
      </c>
      <c r="EL26" t="s">
        <v>677</v>
      </c>
      <c r="EM26" t="s">
        <v>677</v>
      </c>
      <c r="EN26" t="s">
        <v>677</v>
      </c>
      <c r="EO26" t="s">
        <v>677</v>
      </c>
      <c r="EP26" t="s">
        <v>677</v>
      </c>
      <c r="EQ26" t="s">
        <v>677</v>
      </c>
      <c r="ER26" t="s">
        <v>677</v>
      </c>
      <c r="ES26" t="s">
        <v>677</v>
      </c>
      <c r="ET26" t="s">
        <v>677</v>
      </c>
      <c r="EU26" t="s">
        <v>677</v>
      </c>
      <c r="EV26" t="s">
        <v>677</v>
      </c>
      <c r="EW26" t="s">
        <v>677</v>
      </c>
      <c r="EX26" t="s">
        <v>677</v>
      </c>
      <c r="EY26" t="s">
        <v>677</v>
      </c>
      <c r="EZ26" t="s">
        <v>677</v>
      </c>
      <c r="FA26" t="s">
        <v>677</v>
      </c>
      <c r="FB26" t="s">
        <v>677</v>
      </c>
      <c r="FC26" t="s">
        <v>677</v>
      </c>
      <c r="FD26" t="s">
        <v>677</v>
      </c>
      <c r="FE26" t="s">
        <v>677</v>
      </c>
      <c r="FF26" t="s">
        <v>677</v>
      </c>
      <c r="FG26" t="s">
        <v>677</v>
      </c>
      <c r="FH26" t="s">
        <v>677</v>
      </c>
      <c r="FI26" t="s">
        <v>677</v>
      </c>
      <c r="FJ26" t="s">
        <v>677</v>
      </c>
      <c r="FK26" t="s">
        <v>677</v>
      </c>
      <c r="FL26" t="s">
        <v>677</v>
      </c>
      <c r="FM26" t="s">
        <v>677</v>
      </c>
      <c r="FN26" t="s">
        <v>677</v>
      </c>
      <c r="FO26" t="s">
        <v>677</v>
      </c>
      <c r="FP26" t="s">
        <v>677</v>
      </c>
      <c r="FQ26" t="s">
        <v>677</v>
      </c>
      <c r="FR26" t="s">
        <v>677</v>
      </c>
      <c r="FS26" t="s">
        <v>677</v>
      </c>
      <c r="FT26" t="s">
        <v>677</v>
      </c>
      <c r="FU26" t="s">
        <v>677</v>
      </c>
      <c r="FV26" t="s">
        <v>677</v>
      </c>
      <c r="FW26" t="s">
        <v>677</v>
      </c>
      <c r="FX26" t="s">
        <v>677</v>
      </c>
      <c r="FY26" t="s">
        <v>677</v>
      </c>
      <c r="FZ26" t="s">
        <v>677</v>
      </c>
      <c r="GA26" t="s">
        <v>677</v>
      </c>
      <c r="GB26" t="s">
        <v>677</v>
      </c>
      <c r="GC26" t="s">
        <v>677</v>
      </c>
      <c r="GD26" t="s">
        <v>677</v>
      </c>
      <c r="GE26" t="s">
        <v>677</v>
      </c>
      <c r="GF26" t="s">
        <v>677</v>
      </c>
      <c r="GG26" t="s">
        <v>677</v>
      </c>
      <c r="GH26" t="s">
        <v>677</v>
      </c>
      <c r="GI26" t="s">
        <v>677</v>
      </c>
      <c r="GJ26" t="s">
        <v>677</v>
      </c>
    </row>
    <row r="27" spans="2:192" x14ac:dyDescent="0.35">
      <c r="B27">
        <v>292</v>
      </c>
      <c r="C27" t="s">
        <v>1352</v>
      </c>
      <c r="D27" t="b">
        <v>1</v>
      </c>
      <c r="E27">
        <v>292</v>
      </c>
      <c r="F27" t="s">
        <v>1226</v>
      </c>
      <c r="G27" t="s">
        <v>538</v>
      </c>
      <c r="I27">
        <v>66</v>
      </c>
      <c r="J27" t="s">
        <v>165</v>
      </c>
      <c r="K27" t="s">
        <v>544</v>
      </c>
      <c r="L27" t="b">
        <v>0</v>
      </c>
      <c r="M27" s="91" t="s">
        <v>1348</v>
      </c>
      <c r="N27" s="91" t="s">
        <v>735</v>
      </c>
      <c r="O27" s="91" t="s">
        <v>677</v>
      </c>
      <c r="AP27" t="b">
        <v>0</v>
      </c>
      <c r="AQ27" t="b">
        <v>0</v>
      </c>
      <c r="BV27" t="s">
        <v>681</v>
      </c>
      <c r="BW27" t="s">
        <v>681</v>
      </c>
      <c r="BX27" t="s">
        <v>681</v>
      </c>
      <c r="BY27" t="s">
        <v>681</v>
      </c>
      <c r="BZ27" t="s">
        <v>681</v>
      </c>
      <c r="CA27" t="s">
        <v>681</v>
      </c>
      <c r="CB27" t="s">
        <v>681</v>
      </c>
      <c r="CC27" t="s">
        <v>681</v>
      </c>
      <c r="CD27" t="s">
        <v>681</v>
      </c>
      <c r="CE27" t="s">
        <v>685</v>
      </c>
      <c r="CF27" t="s">
        <v>681</v>
      </c>
      <c r="CG27" t="s">
        <v>685</v>
      </c>
      <c r="CH27" t="s">
        <v>685</v>
      </c>
      <c r="CI27" t="s">
        <v>681</v>
      </c>
      <c r="CJ27" t="s">
        <v>681</v>
      </c>
      <c r="CK27" t="s">
        <v>685</v>
      </c>
      <c r="CL27" t="s">
        <v>685</v>
      </c>
      <c r="CM27" t="s">
        <v>681</v>
      </c>
      <c r="CN27" t="s">
        <v>681</v>
      </c>
      <c r="CO27" t="s">
        <v>685</v>
      </c>
      <c r="CP27" t="s">
        <v>681</v>
      </c>
      <c r="CQ27" t="s">
        <v>685</v>
      </c>
      <c r="CR27" t="s">
        <v>681</v>
      </c>
      <c r="CS27" t="s">
        <v>685</v>
      </c>
      <c r="CT27" t="s">
        <v>685</v>
      </c>
      <c r="CU27" t="s">
        <v>681</v>
      </c>
      <c r="CV27" t="s">
        <v>681</v>
      </c>
      <c r="CW27" t="s">
        <v>685</v>
      </c>
      <c r="CX27" t="s">
        <v>685</v>
      </c>
      <c r="CY27" t="s">
        <v>681</v>
      </c>
      <c r="CZ27" t="s">
        <v>681</v>
      </c>
      <c r="DA27" t="s">
        <v>681</v>
      </c>
      <c r="DB27" t="s">
        <v>681</v>
      </c>
      <c r="DC27" t="s">
        <v>681</v>
      </c>
      <c r="DD27" t="s">
        <v>681</v>
      </c>
      <c r="DE27" t="s">
        <v>681</v>
      </c>
      <c r="DF27" t="s">
        <v>681</v>
      </c>
      <c r="DG27" t="s">
        <v>681</v>
      </c>
      <c r="DH27" t="s">
        <v>681</v>
      </c>
      <c r="DI27" t="s">
        <v>681</v>
      </c>
      <c r="DJ27" t="s">
        <v>681</v>
      </c>
      <c r="DK27" t="s">
        <v>681</v>
      </c>
      <c r="DL27" t="s">
        <v>681</v>
      </c>
      <c r="DM27" t="s">
        <v>681</v>
      </c>
      <c r="DN27" t="s">
        <v>681</v>
      </c>
      <c r="DO27" t="s">
        <v>681</v>
      </c>
      <c r="DP27" t="s">
        <v>681</v>
      </c>
      <c r="DQ27" t="s">
        <v>681</v>
      </c>
      <c r="DR27" t="s">
        <v>681</v>
      </c>
      <c r="DS27" t="s">
        <v>681</v>
      </c>
      <c r="DT27" t="s">
        <v>681</v>
      </c>
      <c r="DU27" t="s">
        <v>681</v>
      </c>
      <c r="DV27" t="s">
        <v>681</v>
      </c>
      <c r="DW27" t="s">
        <v>681</v>
      </c>
      <c r="DX27" t="s">
        <v>681</v>
      </c>
      <c r="DY27" t="s">
        <v>681</v>
      </c>
      <c r="DZ27" t="s">
        <v>681</v>
      </c>
      <c r="EA27" t="s">
        <v>681</v>
      </c>
      <c r="EB27" t="s">
        <v>681</v>
      </c>
      <c r="EC27" t="s">
        <v>681</v>
      </c>
      <c r="ED27" t="s">
        <v>681</v>
      </c>
      <c r="EE27" t="s">
        <v>681</v>
      </c>
      <c r="EF27" t="s">
        <v>681</v>
      </c>
      <c r="EG27" t="s">
        <v>681</v>
      </c>
      <c r="EH27" t="s">
        <v>681</v>
      </c>
      <c r="EI27" t="s">
        <v>681</v>
      </c>
      <c r="EJ27" t="s">
        <v>681</v>
      </c>
      <c r="EK27" t="s">
        <v>681</v>
      </c>
      <c r="EL27" t="s">
        <v>681</v>
      </c>
      <c r="EM27" t="s">
        <v>681</v>
      </c>
      <c r="EN27" t="s">
        <v>681</v>
      </c>
      <c r="EO27" t="s">
        <v>681</v>
      </c>
      <c r="EP27" t="s">
        <v>681</v>
      </c>
      <c r="EQ27" t="s">
        <v>681</v>
      </c>
      <c r="ER27" t="s">
        <v>681</v>
      </c>
      <c r="ES27" t="s">
        <v>681</v>
      </c>
      <c r="ET27" t="s">
        <v>681</v>
      </c>
      <c r="EU27" t="s">
        <v>681</v>
      </c>
      <c r="EV27" t="s">
        <v>681</v>
      </c>
      <c r="EW27" t="s">
        <v>681</v>
      </c>
      <c r="EX27" t="s">
        <v>681</v>
      </c>
      <c r="EY27" t="s">
        <v>681</v>
      </c>
      <c r="EZ27" t="s">
        <v>681</v>
      </c>
      <c r="FA27" t="s">
        <v>681</v>
      </c>
      <c r="FB27" t="s">
        <v>681</v>
      </c>
      <c r="FC27" t="s">
        <v>681</v>
      </c>
      <c r="FD27" t="s">
        <v>681</v>
      </c>
      <c r="FE27" t="s">
        <v>681</v>
      </c>
      <c r="FF27" t="s">
        <v>681</v>
      </c>
      <c r="FG27" t="s">
        <v>681</v>
      </c>
      <c r="FH27" t="s">
        <v>681</v>
      </c>
      <c r="FI27" t="s">
        <v>681</v>
      </c>
      <c r="FJ27" t="s">
        <v>681</v>
      </c>
      <c r="FK27" t="s">
        <v>681</v>
      </c>
      <c r="FL27" t="s">
        <v>681</v>
      </c>
      <c r="FM27" t="s">
        <v>681</v>
      </c>
      <c r="FN27" t="s">
        <v>681</v>
      </c>
      <c r="FO27" t="s">
        <v>681</v>
      </c>
      <c r="FP27" t="s">
        <v>681</v>
      </c>
      <c r="FQ27" t="s">
        <v>681</v>
      </c>
      <c r="FR27" t="s">
        <v>681</v>
      </c>
      <c r="FS27" t="s">
        <v>681</v>
      </c>
      <c r="FT27" t="s">
        <v>681</v>
      </c>
      <c r="FU27" t="s">
        <v>681</v>
      </c>
      <c r="FV27" t="s">
        <v>681</v>
      </c>
      <c r="FW27" t="s">
        <v>681</v>
      </c>
      <c r="FX27" t="s">
        <v>681</v>
      </c>
      <c r="FY27" t="s">
        <v>681</v>
      </c>
      <c r="FZ27" t="s">
        <v>681</v>
      </c>
      <c r="GA27" t="s">
        <v>681</v>
      </c>
      <c r="GB27" t="s">
        <v>681</v>
      </c>
      <c r="GC27" t="s">
        <v>681</v>
      </c>
      <c r="GD27" t="s">
        <v>681</v>
      </c>
      <c r="GE27" t="s">
        <v>681</v>
      </c>
      <c r="GF27" t="s">
        <v>681</v>
      </c>
      <c r="GG27" t="s">
        <v>681</v>
      </c>
      <c r="GH27" t="s">
        <v>681</v>
      </c>
      <c r="GI27" t="s">
        <v>681</v>
      </c>
      <c r="GJ27" t="s">
        <v>681</v>
      </c>
    </row>
    <row r="28" spans="2:192" x14ac:dyDescent="0.35">
      <c r="B28">
        <v>295</v>
      </c>
      <c r="C28" t="s">
        <v>1334</v>
      </c>
      <c r="D28" t="b">
        <v>1</v>
      </c>
      <c r="E28">
        <v>295</v>
      </c>
      <c r="F28" t="s">
        <v>1221</v>
      </c>
      <c r="G28" t="s">
        <v>1222</v>
      </c>
      <c r="I28">
        <v>9</v>
      </c>
      <c r="J28" t="s">
        <v>550</v>
      </c>
      <c r="K28" t="s">
        <v>551</v>
      </c>
      <c r="L28" t="b">
        <v>1</v>
      </c>
      <c r="M28" s="91" t="s">
        <v>1349</v>
      </c>
      <c r="N28" s="91" t="s">
        <v>739</v>
      </c>
      <c r="O28" s="91" t="s">
        <v>701</v>
      </c>
      <c r="AP28" t="b">
        <v>0</v>
      </c>
      <c r="AQ28" t="b">
        <v>1</v>
      </c>
      <c r="BV28" t="s">
        <v>685</v>
      </c>
      <c r="BW28" t="s">
        <v>685</v>
      </c>
      <c r="BX28" t="s">
        <v>685</v>
      </c>
      <c r="BY28" t="s">
        <v>685</v>
      </c>
      <c r="BZ28" t="s">
        <v>685</v>
      </c>
      <c r="CA28" t="s">
        <v>685</v>
      </c>
      <c r="CB28" t="s">
        <v>685</v>
      </c>
      <c r="CC28" t="s">
        <v>685</v>
      </c>
      <c r="CD28" t="s">
        <v>685</v>
      </c>
      <c r="CE28" t="s">
        <v>689</v>
      </c>
      <c r="CF28" t="s">
        <v>685</v>
      </c>
      <c r="CG28" t="s">
        <v>689</v>
      </c>
      <c r="CH28" t="s">
        <v>689</v>
      </c>
      <c r="CI28" t="s">
        <v>685</v>
      </c>
      <c r="CJ28" t="s">
        <v>685</v>
      </c>
      <c r="CK28" t="s">
        <v>689</v>
      </c>
      <c r="CL28" t="s">
        <v>689</v>
      </c>
      <c r="CM28" t="s">
        <v>685</v>
      </c>
      <c r="CN28" t="s">
        <v>685</v>
      </c>
      <c r="CO28" t="s">
        <v>689</v>
      </c>
      <c r="CP28" t="s">
        <v>685</v>
      </c>
      <c r="CQ28" t="s">
        <v>689</v>
      </c>
      <c r="CR28" t="s">
        <v>685</v>
      </c>
      <c r="CS28" t="s">
        <v>689</v>
      </c>
      <c r="CT28" t="s">
        <v>689</v>
      </c>
      <c r="CU28" t="s">
        <v>685</v>
      </c>
      <c r="CV28" t="s">
        <v>685</v>
      </c>
      <c r="CW28" t="s">
        <v>689</v>
      </c>
      <c r="CX28" t="s">
        <v>689</v>
      </c>
      <c r="CY28" t="s">
        <v>685</v>
      </c>
      <c r="CZ28" t="s">
        <v>685</v>
      </c>
      <c r="DA28" t="s">
        <v>685</v>
      </c>
      <c r="DB28" t="s">
        <v>685</v>
      </c>
      <c r="DC28" t="s">
        <v>685</v>
      </c>
      <c r="DD28" t="s">
        <v>685</v>
      </c>
      <c r="DE28" t="s">
        <v>685</v>
      </c>
      <c r="DF28" t="s">
        <v>685</v>
      </c>
      <c r="DG28" t="s">
        <v>685</v>
      </c>
      <c r="DH28" t="s">
        <v>685</v>
      </c>
      <c r="DI28" t="s">
        <v>685</v>
      </c>
      <c r="DJ28" t="s">
        <v>685</v>
      </c>
      <c r="DK28" t="s">
        <v>685</v>
      </c>
      <c r="DL28" t="s">
        <v>685</v>
      </c>
      <c r="DM28" t="s">
        <v>685</v>
      </c>
      <c r="DN28" t="s">
        <v>685</v>
      </c>
      <c r="DO28" t="s">
        <v>685</v>
      </c>
      <c r="DP28" t="s">
        <v>685</v>
      </c>
      <c r="DQ28" t="s">
        <v>685</v>
      </c>
      <c r="DR28" t="s">
        <v>685</v>
      </c>
      <c r="DS28" t="s">
        <v>685</v>
      </c>
      <c r="DT28" t="s">
        <v>685</v>
      </c>
      <c r="DU28" t="s">
        <v>685</v>
      </c>
      <c r="DV28" t="s">
        <v>685</v>
      </c>
      <c r="DW28" t="s">
        <v>685</v>
      </c>
      <c r="DX28" t="s">
        <v>685</v>
      </c>
      <c r="DY28" t="s">
        <v>685</v>
      </c>
      <c r="DZ28" t="s">
        <v>685</v>
      </c>
      <c r="EA28" t="s">
        <v>685</v>
      </c>
      <c r="EB28" t="s">
        <v>685</v>
      </c>
      <c r="EC28" t="s">
        <v>685</v>
      </c>
      <c r="ED28" t="s">
        <v>685</v>
      </c>
      <c r="EE28" t="s">
        <v>685</v>
      </c>
      <c r="EF28" t="s">
        <v>685</v>
      </c>
      <c r="EG28" t="s">
        <v>685</v>
      </c>
      <c r="EH28" t="s">
        <v>685</v>
      </c>
      <c r="EI28" t="s">
        <v>685</v>
      </c>
      <c r="EJ28" t="s">
        <v>685</v>
      </c>
      <c r="EK28" t="s">
        <v>685</v>
      </c>
      <c r="EL28" t="s">
        <v>685</v>
      </c>
      <c r="EM28" t="s">
        <v>685</v>
      </c>
      <c r="EN28" t="s">
        <v>685</v>
      </c>
      <c r="EO28" t="s">
        <v>685</v>
      </c>
      <c r="EP28" t="s">
        <v>685</v>
      </c>
      <c r="EQ28" t="s">
        <v>685</v>
      </c>
      <c r="ER28" t="s">
        <v>685</v>
      </c>
      <c r="ES28" t="s">
        <v>685</v>
      </c>
      <c r="ET28" t="s">
        <v>685</v>
      </c>
      <c r="EU28" t="s">
        <v>685</v>
      </c>
      <c r="EV28" t="s">
        <v>685</v>
      </c>
      <c r="EW28" t="s">
        <v>685</v>
      </c>
      <c r="EX28" t="s">
        <v>685</v>
      </c>
      <c r="EY28" t="s">
        <v>685</v>
      </c>
      <c r="EZ28" t="s">
        <v>685</v>
      </c>
      <c r="FA28" t="s">
        <v>685</v>
      </c>
      <c r="FB28" t="s">
        <v>685</v>
      </c>
      <c r="FC28" t="s">
        <v>685</v>
      </c>
      <c r="FD28" t="s">
        <v>685</v>
      </c>
      <c r="FE28" t="s">
        <v>685</v>
      </c>
      <c r="FF28" t="s">
        <v>685</v>
      </c>
      <c r="FG28" t="s">
        <v>685</v>
      </c>
      <c r="FH28" t="s">
        <v>685</v>
      </c>
      <c r="FI28" t="s">
        <v>685</v>
      </c>
      <c r="FJ28" t="s">
        <v>685</v>
      </c>
      <c r="FK28" t="s">
        <v>685</v>
      </c>
      <c r="FL28" t="s">
        <v>685</v>
      </c>
      <c r="FM28" t="s">
        <v>685</v>
      </c>
      <c r="FN28" t="s">
        <v>685</v>
      </c>
      <c r="FO28" t="s">
        <v>685</v>
      </c>
      <c r="FP28" t="s">
        <v>685</v>
      </c>
      <c r="FQ28" t="s">
        <v>685</v>
      </c>
      <c r="FR28" t="s">
        <v>685</v>
      </c>
      <c r="FS28" t="s">
        <v>685</v>
      </c>
      <c r="FT28" t="s">
        <v>685</v>
      </c>
      <c r="FU28" t="s">
        <v>685</v>
      </c>
      <c r="FV28" t="s">
        <v>685</v>
      </c>
      <c r="FW28" t="s">
        <v>685</v>
      </c>
      <c r="FX28" t="s">
        <v>685</v>
      </c>
      <c r="FY28" t="s">
        <v>685</v>
      </c>
      <c r="FZ28" t="s">
        <v>685</v>
      </c>
      <c r="GA28" t="s">
        <v>685</v>
      </c>
      <c r="GB28" t="s">
        <v>685</v>
      </c>
      <c r="GC28" t="s">
        <v>685</v>
      </c>
      <c r="GD28" t="s">
        <v>685</v>
      </c>
      <c r="GE28" t="s">
        <v>685</v>
      </c>
      <c r="GF28" t="s">
        <v>685</v>
      </c>
      <c r="GG28" t="s">
        <v>685</v>
      </c>
      <c r="GH28" t="s">
        <v>685</v>
      </c>
      <c r="GI28" t="s">
        <v>685</v>
      </c>
      <c r="GJ28" t="s">
        <v>685</v>
      </c>
    </row>
    <row r="29" spans="2:192" x14ac:dyDescent="0.35">
      <c r="B29">
        <v>297</v>
      </c>
      <c r="C29" t="s">
        <v>1329</v>
      </c>
      <c r="D29" t="b">
        <v>1</v>
      </c>
      <c r="E29">
        <v>297</v>
      </c>
      <c r="F29" t="s">
        <v>322</v>
      </c>
      <c r="G29" t="s">
        <v>1223</v>
      </c>
      <c r="I29">
        <v>49</v>
      </c>
      <c r="J29" t="s">
        <v>214</v>
      </c>
      <c r="K29" t="s">
        <v>538</v>
      </c>
      <c r="L29" t="b">
        <v>0</v>
      </c>
      <c r="M29" s="91" t="s">
        <v>1350</v>
      </c>
      <c r="N29" s="91" t="s">
        <v>735</v>
      </c>
      <c r="O29" s="91" t="s">
        <v>739</v>
      </c>
      <c r="AP29" t="b">
        <v>0</v>
      </c>
      <c r="AQ29" t="b">
        <v>0</v>
      </c>
      <c r="BV29" t="s">
        <v>689</v>
      </c>
      <c r="BW29" t="s">
        <v>689</v>
      </c>
      <c r="BX29" t="s">
        <v>689</v>
      </c>
      <c r="BY29" t="s">
        <v>689</v>
      </c>
      <c r="BZ29" t="s">
        <v>689</v>
      </c>
      <c r="CA29" t="s">
        <v>689</v>
      </c>
      <c r="CB29" t="s">
        <v>689</v>
      </c>
      <c r="CC29" t="s">
        <v>697</v>
      </c>
      <c r="CD29" t="s">
        <v>689</v>
      </c>
      <c r="CE29" t="s">
        <v>693</v>
      </c>
      <c r="CF29" t="s">
        <v>689</v>
      </c>
      <c r="CG29" t="s">
        <v>693</v>
      </c>
      <c r="CH29" t="s">
        <v>693</v>
      </c>
      <c r="CI29" t="s">
        <v>693</v>
      </c>
      <c r="CJ29" t="s">
        <v>689</v>
      </c>
      <c r="CK29" t="s">
        <v>697</v>
      </c>
      <c r="CL29" t="s">
        <v>693</v>
      </c>
      <c r="CM29" t="s">
        <v>689</v>
      </c>
      <c r="CN29" t="s">
        <v>689</v>
      </c>
      <c r="CO29" t="s">
        <v>693</v>
      </c>
      <c r="CP29" t="s">
        <v>689</v>
      </c>
      <c r="CQ29" t="s">
        <v>697</v>
      </c>
      <c r="CR29" t="s">
        <v>689</v>
      </c>
      <c r="CS29" t="s">
        <v>693</v>
      </c>
      <c r="CT29" t="s">
        <v>693</v>
      </c>
      <c r="CU29" t="s">
        <v>689</v>
      </c>
      <c r="CV29" t="s">
        <v>689</v>
      </c>
      <c r="CW29" t="s">
        <v>693</v>
      </c>
      <c r="CX29" t="s">
        <v>693</v>
      </c>
      <c r="CY29" t="s">
        <v>689</v>
      </c>
      <c r="CZ29" t="s">
        <v>689</v>
      </c>
      <c r="DA29" t="s">
        <v>689</v>
      </c>
      <c r="DB29" t="s">
        <v>689</v>
      </c>
      <c r="DC29" t="s">
        <v>689</v>
      </c>
      <c r="DD29" t="s">
        <v>689</v>
      </c>
      <c r="DE29" t="s">
        <v>689</v>
      </c>
      <c r="DF29" t="s">
        <v>689</v>
      </c>
      <c r="DG29" t="s">
        <v>689</v>
      </c>
      <c r="DH29" t="s">
        <v>689</v>
      </c>
      <c r="DI29" t="s">
        <v>689</v>
      </c>
      <c r="DJ29" t="s">
        <v>689</v>
      </c>
      <c r="DK29" t="s">
        <v>689</v>
      </c>
      <c r="DL29" t="s">
        <v>689</v>
      </c>
      <c r="DM29" t="s">
        <v>689</v>
      </c>
      <c r="DN29" t="s">
        <v>689</v>
      </c>
      <c r="DO29" t="s">
        <v>689</v>
      </c>
      <c r="DP29" t="s">
        <v>689</v>
      </c>
      <c r="DQ29" t="s">
        <v>689</v>
      </c>
      <c r="DR29" t="s">
        <v>689</v>
      </c>
      <c r="DS29" t="s">
        <v>689</v>
      </c>
      <c r="DT29" t="s">
        <v>689</v>
      </c>
      <c r="DU29" t="s">
        <v>689</v>
      </c>
      <c r="DV29" t="s">
        <v>689</v>
      </c>
      <c r="DW29" t="s">
        <v>689</v>
      </c>
      <c r="DX29" t="s">
        <v>689</v>
      </c>
      <c r="DY29" t="s">
        <v>689</v>
      </c>
      <c r="DZ29" t="s">
        <v>689</v>
      </c>
      <c r="EA29" t="s">
        <v>689</v>
      </c>
      <c r="EB29" t="s">
        <v>689</v>
      </c>
      <c r="EC29" t="s">
        <v>689</v>
      </c>
      <c r="ED29" t="s">
        <v>689</v>
      </c>
      <c r="EE29" t="s">
        <v>689</v>
      </c>
      <c r="EF29" t="s">
        <v>689</v>
      </c>
      <c r="EG29" t="s">
        <v>689</v>
      </c>
      <c r="EH29" t="s">
        <v>689</v>
      </c>
      <c r="EI29" t="s">
        <v>689</v>
      </c>
      <c r="EJ29" t="s">
        <v>689</v>
      </c>
      <c r="EK29" t="s">
        <v>689</v>
      </c>
      <c r="EL29" t="s">
        <v>689</v>
      </c>
      <c r="EM29" t="s">
        <v>689</v>
      </c>
      <c r="EN29" t="s">
        <v>689</v>
      </c>
      <c r="EO29" t="s">
        <v>689</v>
      </c>
      <c r="EP29" t="s">
        <v>689</v>
      </c>
      <c r="EQ29" t="s">
        <v>689</v>
      </c>
      <c r="ER29" t="s">
        <v>689</v>
      </c>
      <c r="ES29" t="s">
        <v>689</v>
      </c>
      <c r="ET29" t="s">
        <v>689</v>
      </c>
      <c r="EU29" t="s">
        <v>689</v>
      </c>
      <c r="EV29" t="s">
        <v>689</v>
      </c>
      <c r="EW29" t="s">
        <v>689</v>
      </c>
      <c r="EX29" t="s">
        <v>689</v>
      </c>
      <c r="EY29" t="s">
        <v>689</v>
      </c>
      <c r="EZ29" t="s">
        <v>689</v>
      </c>
      <c r="FA29" t="s">
        <v>689</v>
      </c>
      <c r="FB29" t="s">
        <v>689</v>
      </c>
      <c r="FC29" t="s">
        <v>689</v>
      </c>
      <c r="FD29" t="s">
        <v>689</v>
      </c>
      <c r="FE29" t="s">
        <v>689</v>
      </c>
      <c r="FF29" t="s">
        <v>689</v>
      </c>
      <c r="FG29" t="s">
        <v>689</v>
      </c>
      <c r="FH29" t="s">
        <v>689</v>
      </c>
      <c r="FI29" t="s">
        <v>689</v>
      </c>
      <c r="FJ29" t="s">
        <v>689</v>
      </c>
      <c r="FK29" t="s">
        <v>689</v>
      </c>
      <c r="FL29" t="s">
        <v>689</v>
      </c>
      <c r="FM29" t="s">
        <v>689</v>
      </c>
      <c r="FN29" t="s">
        <v>689</v>
      </c>
      <c r="FO29" t="s">
        <v>689</v>
      </c>
      <c r="FP29" t="s">
        <v>689</v>
      </c>
      <c r="FQ29" t="s">
        <v>689</v>
      </c>
      <c r="FR29" t="s">
        <v>689</v>
      </c>
      <c r="FS29" t="s">
        <v>689</v>
      </c>
      <c r="FT29" t="s">
        <v>689</v>
      </c>
      <c r="FU29" t="s">
        <v>689</v>
      </c>
      <c r="FV29" t="s">
        <v>689</v>
      </c>
      <c r="FW29" t="s">
        <v>689</v>
      </c>
      <c r="FX29" t="s">
        <v>689</v>
      </c>
      <c r="FY29" t="s">
        <v>689</v>
      </c>
      <c r="FZ29" t="s">
        <v>689</v>
      </c>
      <c r="GA29" t="s">
        <v>689</v>
      </c>
      <c r="GB29" t="s">
        <v>689</v>
      </c>
      <c r="GC29" t="s">
        <v>689</v>
      </c>
      <c r="GD29" t="s">
        <v>689</v>
      </c>
      <c r="GE29" t="s">
        <v>689</v>
      </c>
      <c r="GF29" t="s">
        <v>689</v>
      </c>
      <c r="GG29" t="s">
        <v>689</v>
      </c>
      <c r="GH29" t="s">
        <v>689</v>
      </c>
      <c r="GI29" t="s">
        <v>689</v>
      </c>
      <c r="GJ29" t="s">
        <v>689</v>
      </c>
    </row>
    <row r="30" spans="2:192" x14ac:dyDescent="0.35">
      <c r="B30">
        <v>312</v>
      </c>
      <c r="C30" t="s">
        <v>1348</v>
      </c>
      <c r="D30" t="b">
        <v>1</v>
      </c>
      <c r="E30">
        <v>312</v>
      </c>
      <c r="F30" t="s">
        <v>290</v>
      </c>
      <c r="G30" t="s">
        <v>1237</v>
      </c>
      <c r="I30">
        <v>292</v>
      </c>
      <c r="J30" t="s">
        <v>1226</v>
      </c>
      <c r="K30" t="s">
        <v>538</v>
      </c>
      <c r="L30" t="b">
        <v>0</v>
      </c>
      <c r="M30" s="91" t="s">
        <v>1351</v>
      </c>
      <c r="N30" s="91" t="s">
        <v>735</v>
      </c>
      <c r="O30" s="91" t="s">
        <v>677</v>
      </c>
      <c r="AP30" t="b">
        <v>0</v>
      </c>
      <c r="AQ30" t="b">
        <v>0</v>
      </c>
      <c r="BV30" t="s">
        <v>697</v>
      </c>
      <c r="BW30" t="s">
        <v>693</v>
      </c>
      <c r="BX30" t="s">
        <v>693</v>
      </c>
      <c r="BY30" t="s">
        <v>693</v>
      </c>
      <c r="BZ30" t="s">
        <v>693</v>
      </c>
      <c r="CA30" t="s">
        <v>693</v>
      </c>
      <c r="CB30" t="s">
        <v>701</v>
      </c>
      <c r="CC30" t="s">
        <v>701</v>
      </c>
      <c r="CD30" t="s">
        <v>697</v>
      </c>
      <c r="CE30" t="s">
        <v>697</v>
      </c>
      <c r="CF30" t="s">
        <v>693</v>
      </c>
      <c r="CG30" t="s">
        <v>697</v>
      </c>
      <c r="CH30" t="s">
        <v>697</v>
      </c>
      <c r="CI30" t="s">
        <v>697</v>
      </c>
      <c r="CJ30" t="s">
        <v>693</v>
      </c>
      <c r="CK30" t="s">
        <v>701</v>
      </c>
      <c r="CL30" t="s">
        <v>697</v>
      </c>
      <c r="CM30" t="s">
        <v>693</v>
      </c>
      <c r="CN30" t="s">
        <v>693</v>
      </c>
      <c r="CO30" t="s">
        <v>697</v>
      </c>
      <c r="CP30" t="s">
        <v>693</v>
      </c>
      <c r="CQ30" t="s">
        <v>701</v>
      </c>
      <c r="CR30" t="s">
        <v>693</v>
      </c>
      <c r="CS30" t="s">
        <v>697</v>
      </c>
      <c r="CT30" t="s">
        <v>697</v>
      </c>
      <c r="CU30" t="s">
        <v>693</v>
      </c>
      <c r="CV30" t="s">
        <v>693</v>
      </c>
      <c r="CW30" t="s">
        <v>697</v>
      </c>
      <c r="CX30" t="s">
        <v>697</v>
      </c>
      <c r="CY30" t="s">
        <v>697</v>
      </c>
      <c r="CZ30" t="s">
        <v>697</v>
      </c>
      <c r="DA30" t="s">
        <v>693</v>
      </c>
      <c r="DB30" t="s">
        <v>693</v>
      </c>
      <c r="DC30" t="s">
        <v>693</v>
      </c>
      <c r="DD30" t="s">
        <v>693</v>
      </c>
      <c r="DE30" t="s">
        <v>693</v>
      </c>
      <c r="DF30" t="s">
        <v>693</v>
      </c>
      <c r="DG30" t="s">
        <v>693</v>
      </c>
      <c r="DH30" t="s">
        <v>693</v>
      </c>
      <c r="DI30" t="s">
        <v>693</v>
      </c>
      <c r="DJ30" t="s">
        <v>693</v>
      </c>
      <c r="DK30" t="s">
        <v>693</v>
      </c>
      <c r="DL30" t="s">
        <v>693</v>
      </c>
      <c r="DM30" t="s">
        <v>693</v>
      </c>
      <c r="DN30" t="s">
        <v>693</v>
      </c>
      <c r="DO30" t="s">
        <v>693</v>
      </c>
      <c r="DP30" t="s">
        <v>693</v>
      </c>
      <c r="DQ30" t="s">
        <v>693</v>
      </c>
      <c r="DR30" t="s">
        <v>693</v>
      </c>
      <c r="DS30" t="s">
        <v>693</v>
      </c>
      <c r="DT30" t="s">
        <v>693</v>
      </c>
      <c r="DU30" t="s">
        <v>693</v>
      </c>
      <c r="DV30" t="s">
        <v>693</v>
      </c>
      <c r="DW30" t="s">
        <v>693</v>
      </c>
      <c r="DX30" t="s">
        <v>693</v>
      </c>
      <c r="DY30" t="s">
        <v>693</v>
      </c>
      <c r="DZ30" t="s">
        <v>693</v>
      </c>
      <c r="EA30" t="s">
        <v>693</v>
      </c>
      <c r="EB30" t="s">
        <v>693</v>
      </c>
      <c r="EC30" t="s">
        <v>693</v>
      </c>
      <c r="ED30" t="s">
        <v>693</v>
      </c>
      <c r="EE30" t="s">
        <v>693</v>
      </c>
      <c r="EF30" t="s">
        <v>693</v>
      </c>
      <c r="EG30" t="s">
        <v>693</v>
      </c>
      <c r="EH30" t="s">
        <v>693</v>
      </c>
      <c r="EI30" t="s">
        <v>693</v>
      </c>
      <c r="EJ30" t="s">
        <v>693</v>
      </c>
      <c r="EK30" t="s">
        <v>693</v>
      </c>
      <c r="EL30" t="s">
        <v>693</v>
      </c>
      <c r="EM30" t="s">
        <v>693</v>
      </c>
      <c r="EN30" t="s">
        <v>693</v>
      </c>
      <c r="EO30" t="s">
        <v>693</v>
      </c>
      <c r="EP30" t="s">
        <v>693</v>
      </c>
      <c r="EQ30" t="s">
        <v>693</v>
      </c>
      <c r="ER30" t="s">
        <v>693</v>
      </c>
      <c r="ES30" t="s">
        <v>693</v>
      </c>
      <c r="ET30" t="s">
        <v>693</v>
      </c>
      <c r="EU30" t="s">
        <v>693</v>
      </c>
      <c r="EV30" t="s">
        <v>693</v>
      </c>
      <c r="EW30" t="s">
        <v>693</v>
      </c>
      <c r="EX30" t="s">
        <v>693</v>
      </c>
      <c r="EY30" t="s">
        <v>693</v>
      </c>
      <c r="EZ30" t="s">
        <v>693</v>
      </c>
      <c r="FA30" t="s">
        <v>693</v>
      </c>
      <c r="FB30" t="s">
        <v>693</v>
      </c>
      <c r="FC30" t="s">
        <v>693</v>
      </c>
      <c r="FD30" t="s">
        <v>693</v>
      </c>
      <c r="FE30" t="s">
        <v>693</v>
      </c>
      <c r="FF30" t="s">
        <v>693</v>
      </c>
      <c r="FG30" t="s">
        <v>693</v>
      </c>
      <c r="FH30" t="s">
        <v>693</v>
      </c>
      <c r="FI30" t="s">
        <v>693</v>
      </c>
      <c r="FJ30" t="s">
        <v>693</v>
      </c>
      <c r="FK30" t="s">
        <v>693</v>
      </c>
      <c r="FL30" t="s">
        <v>693</v>
      </c>
      <c r="FM30" t="s">
        <v>693</v>
      </c>
      <c r="FN30" t="s">
        <v>693</v>
      </c>
      <c r="FO30" t="s">
        <v>693</v>
      </c>
      <c r="FP30" t="s">
        <v>693</v>
      </c>
      <c r="FQ30" t="s">
        <v>693</v>
      </c>
      <c r="FR30" t="s">
        <v>693</v>
      </c>
      <c r="FS30" t="s">
        <v>693</v>
      </c>
      <c r="FT30" t="s">
        <v>693</v>
      </c>
      <c r="FU30" t="s">
        <v>693</v>
      </c>
      <c r="FV30" t="s">
        <v>693</v>
      </c>
      <c r="FW30" t="s">
        <v>693</v>
      </c>
      <c r="FX30" t="s">
        <v>693</v>
      </c>
      <c r="FY30" t="s">
        <v>693</v>
      </c>
      <c r="FZ30" t="s">
        <v>693</v>
      </c>
      <c r="GA30" t="s">
        <v>693</v>
      </c>
      <c r="GB30" t="s">
        <v>693</v>
      </c>
      <c r="GC30" t="s">
        <v>693</v>
      </c>
      <c r="GD30" t="s">
        <v>693</v>
      </c>
      <c r="GE30" t="s">
        <v>693</v>
      </c>
      <c r="GF30" t="s">
        <v>693</v>
      </c>
      <c r="GG30" t="s">
        <v>693</v>
      </c>
      <c r="GH30" t="s">
        <v>693</v>
      </c>
      <c r="GI30" t="s">
        <v>693</v>
      </c>
      <c r="GJ30" t="s">
        <v>693</v>
      </c>
    </row>
    <row r="31" spans="2:192" x14ac:dyDescent="0.35">
      <c r="B31">
        <v>313</v>
      </c>
      <c r="C31" t="s">
        <v>1333</v>
      </c>
      <c r="D31" t="b">
        <v>1</v>
      </c>
      <c r="E31">
        <v>313</v>
      </c>
      <c r="F31" t="s">
        <v>1238</v>
      </c>
      <c r="G31" t="s">
        <v>1239</v>
      </c>
      <c r="I31">
        <v>215</v>
      </c>
      <c r="J31" t="s">
        <v>136</v>
      </c>
      <c r="K31" t="s">
        <v>137</v>
      </c>
      <c r="L31" t="b">
        <v>0</v>
      </c>
      <c r="M31" s="91" t="s">
        <v>1352</v>
      </c>
      <c r="N31" s="91" t="s">
        <v>735</v>
      </c>
      <c r="O31" s="91" t="s">
        <v>677</v>
      </c>
      <c r="AP31" t="b">
        <v>0</v>
      </c>
      <c r="AQ31" t="b">
        <v>0</v>
      </c>
      <c r="BV31" t="s">
        <v>701</v>
      </c>
      <c r="BW31" t="s">
        <v>697</v>
      </c>
      <c r="BX31" t="s">
        <v>697</v>
      </c>
      <c r="BY31" t="s">
        <v>697</v>
      </c>
      <c r="BZ31" t="s">
        <v>701</v>
      </c>
      <c r="CA31" t="s">
        <v>697</v>
      </c>
      <c r="CB31" t="s">
        <v>705</v>
      </c>
      <c r="CC31" t="s">
        <v>705</v>
      </c>
      <c r="CD31" t="s">
        <v>701</v>
      </c>
      <c r="CE31" t="s">
        <v>701</v>
      </c>
      <c r="CF31" t="s">
        <v>697</v>
      </c>
      <c r="CG31" t="s">
        <v>701</v>
      </c>
      <c r="CH31" t="s">
        <v>701</v>
      </c>
      <c r="CI31" t="s">
        <v>701</v>
      </c>
      <c r="CJ31" t="s">
        <v>697</v>
      </c>
      <c r="CK31" t="s">
        <v>705</v>
      </c>
      <c r="CL31" t="s">
        <v>701</v>
      </c>
      <c r="CM31" t="s">
        <v>697</v>
      </c>
      <c r="CN31" t="s">
        <v>697</v>
      </c>
      <c r="CO31" t="s">
        <v>701</v>
      </c>
      <c r="CP31" t="s">
        <v>697</v>
      </c>
      <c r="CQ31" t="s">
        <v>705</v>
      </c>
      <c r="CR31" t="s">
        <v>701</v>
      </c>
      <c r="CS31" t="s">
        <v>701</v>
      </c>
      <c r="CT31" t="s">
        <v>701</v>
      </c>
      <c r="CU31" t="s">
        <v>697</v>
      </c>
      <c r="CV31" t="s">
        <v>697</v>
      </c>
      <c r="CW31" t="s">
        <v>701</v>
      </c>
      <c r="CX31" t="s">
        <v>701</v>
      </c>
      <c r="CY31" t="s">
        <v>701</v>
      </c>
      <c r="CZ31" t="s">
        <v>701</v>
      </c>
      <c r="DA31" t="s">
        <v>697</v>
      </c>
      <c r="DB31" t="s">
        <v>697</v>
      </c>
      <c r="DC31" t="s">
        <v>697</v>
      </c>
      <c r="DD31" t="s">
        <v>697</v>
      </c>
      <c r="DE31" t="s">
        <v>697</v>
      </c>
      <c r="DF31" t="s">
        <v>697</v>
      </c>
      <c r="DG31" t="s">
        <v>697</v>
      </c>
      <c r="DH31" t="s">
        <v>697</v>
      </c>
      <c r="DI31" t="s">
        <v>697</v>
      </c>
      <c r="DJ31" t="s">
        <v>697</v>
      </c>
      <c r="DK31" t="s">
        <v>697</v>
      </c>
      <c r="DL31" t="s">
        <v>697</v>
      </c>
      <c r="DM31" t="s">
        <v>697</v>
      </c>
      <c r="DN31" t="s">
        <v>697</v>
      </c>
      <c r="DO31" t="s">
        <v>697</v>
      </c>
      <c r="DP31" t="s">
        <v>697</v>
      </c>
      <c r="DQ31" t="s">
        <v>697</v>
      </c>
      <c r="DR31" t="s">
        <v>697</v>
      </c>
      <c r="DS31" t="s">
        <v>697</v>
      </c>
      <c r="DT31" t="s">
        <v>697</v>
      </c>
      <c r="DU31" t="s">
        <v>697</v>
      </c>
      <c r="DV31" t="s">
        <v>697</v>
      </c>
      <c r="DW31" t="s">
        <v>697</v>
      </c>
      <c r="DX31" t="s">
        <v>697</v>
      </c>
      <c r="DY31" t="s">
        <v>697</v>
      </c>
      <c r="DZ31" t="s">
        <v>697</v>
      </c>
      <c r="EA31" t="s">
        <v>697</v>
      </c>
      <c r="EB31" t="s">
        <v>697</v>
      </c>
      <c r="EC31" t="s">
        <v>697</v>
      </c>
      <c r="ED31" t="s">
        <v>697</v>
      </c>
      <c r="EE31" t="s">
        <v>697</v>
      </c>
      <c r="EF31" t="s">
        <v>697</v>
      </c>
      <c r="EG31" t="s">
        <v>697</v>
      </c>
      <c r="EH31" t="s">
        <v>697</v>
      </c>
      <c r="EI31" t="s">
        <v>697</v>
      </c>
      <c r="EJ31" t="s">
        <v>697</v>
      </c>
      <c r="EK31" t="s">
        <v>697</v>
      </c>
      <c r="EL31" t="s">
        <v>697</v>
      </c>
      <c r="EM31" t="s">
        <v>697</v>
      </c>
      <c r="EN31" t="s">
        <v>697</v>
      </c>
      <c r="EO31" t="s">
        <v>697</v>
      </c>
      <c r="EP31" t="s">
        <v>697</v>
      </c>
      <c r="EQ31" t="s">
        <v>697</v>
      </c>
      <c r="ER31" t="s">
        <v>697</v>
      </c>
      <c r="ES31" t="s">
        <v>697</v>
      </c>
      <c r="ET31" t="s">
        <v>697</v>
      </c>
      <c r="EU31" t="s">
        <v>697</v>
      </c>
      <c r="EV31" t="s">
        <v>697</v>
      </c>
      <c r="EW31" t="s">
        <v>697</v>
      </c>
      <c r="EX31" t="s">
        <v>697</v>
      </c>
      <c r="EY31" t="s">
        <v>697</v>
      </c>
      <c r="EZ31" t="s">
        <v>697</v>
      </c>
      <c r="FA31" t="s">
        <v>697</v>
      </c>
      <c r="FB31" t="s">
        <v>697</v>
      </c>
      <c r="FC31" t="s">
        <v>697</v>
      </c>
      <c r="FD31" t="s">
        <v>697</v>
      </c>
      <c r="FE31" t="s">
        <v>697</v>
      </c>
      <c r="FF31" t="s">
        <v>697</v>
      </c>
      <c r="FG31" t="s">
        <v>697</v>
      </c>
      <c r="FH31" t="s">
        <v>697</v>
      </c>
      <c r="FI31" t="s">
        <v>697</v>
      </c>
      <c r="FJ31" t="s">
        <v>697</v>
      </c>
      <c r="FK31" t="s">
        <v>697</v>
      </c>
      <c r="FL31" t="s">
        <v>697</v>
      </c>
      <c r="FM31" t="s">
        <v>697</v>
      </c>
      <c r="FN31" t="s">
        <v>697</v>
      </c>
      <c r="FO31" t="s">
        <v>697</v>
      </c>
      <c r="FP31" t="s">
        <v>697</v>
      </c>
      <c r="FQ31" t="s">
        <v>697</v>
      </c>
      <c r="FR31" t="s">
        <v>697</v>
      </c>
      <c r="FS31" t="s">
        <v>697</v>
      </c>
      <c r="FT31" t="s">
        <v>697</v>
      </c>
      <c r="FU31" t="s">
        <v>697</v>
      </c>
      <c r="FV31" t="s">
        <v>697</v>
      </c>
      <c r="FW31" t="s">
        <v>697</v>
      </c>
      <c r="FX31" t="s">
        <v>697</v>
      </c>
      <c r="FY31" t="s">
        <v>697</v>
      </c>
      <c r="FZ31" t="s">
        <v>697</v>
      </c>
      <c r="GA31" t="s">
        <v>697</v>
      </c>
      <c r="GB31" t="s">
        <v>697</v>
      </c>
      <c r="GC31" t="s">
        <v>697</v>
      </c>
      <c r="GD31" t="s">
        <v>697</v>
      </c>
      <c r="GE31" t="s">
        <v>697</v>
      </c>
      <c r="GF31" t="s">
        <v>697</v>
      </c>
      <c r="GG31" t="s">
        <v>697</v>
      </c>
      <c r="GH31" t="s">
        <v>697</v>
      </c>
      <c r="GI31" t="s">
        <v>697</v>
      </c>
      <c r="GJ31" t="s">
        <v>697</v>
      </c>
    </row>
    <row r="32" spans="2:192" x14ac:dyDescent="0.35">
      <c r="B32">
        <v>316</v>
      </c>
      <c r="C32" t="s">
        <v>1325</v>
      </c>
      <c r="D32" t="b">
        <v>1</v>
      </c>
      <c r="E32">
        <v>316</v>
      </c>
      <c r="F32" t="s">
        <v>1249</v>
      </c>
      <c r="G32" t="s">
        <v>1250</v>
      </c>
      <c r="I32">
        <v>105</v>
      </c>
      <c r="J32" t="s">
        <v>180</v>
      </c>
      <c r="K32" t="s">
        <v>181</v>
      </c>
      <c r="L32" t="b">
        <v>0</v>
      </c>
      <c r="M32" s="91" t="s">
        <v>1353</v>
      </c>
      <c r="N32" s="91" t="s">
        <v>693</v>
      </c>
      <c r="O32" s="91" t="s">
        <v>739</v>
      </c>
      <c r="AP32" t="b">
        <v>0</v>
      </c>
      <c r="AQ32" t="b">
        <v>0</v>
      </c>
      <c r="BV32" t="s">
        <v>709</v>
      </c>
      <c r="BW32" t="s">
        <v>701</v>
      </c>
      <c r="BX32" t="s">
        <v>701</v>
      </c>
      <c r="BY32" t="s">
        <v>701</v>
      </c>
      <c r="BZ32" t="s">
        <v>705</v>
      </c>
      <c r="CA32" t="s">
        <v>701</v>
      </c>
      <c r="CB32" t="s">
        <v>709</v>
      </c>
      <c r="CC32" t="s">
        <v>709</v>
      </c>
      <c r="CD32" t="s">
        <v>705</v>
      </c>
      <c r="CE32" t="s">
        <v>705</v>
      </c>
      <c r="CF32" t="s">
        <v>701</v>
      </c>
      <c r="CG32" t="s">
        <v>705</v>
      </c>
      <c r="CH32" t="s">
        <v>705</v>
      </c>
      <c r="CI32" t="s">
        <v>709</v>
      </c>
      <c r="CJ32" t="s">
        <v>701</v>
      </c>
      <c r="CK32" t="s">
        <v>709</v>
      </c>
      <c r="CL32" t="s">
        <v>705</v>
      </c>
      <c r="CM32" t="s">
        <v>701</v>
      </c>
      <c r="CN32" t="s">
        <v>701</v>
      </c>
      <c r="CO32" t="s">
        <v>705</v>
      </c>
      <c r="CP32" t="s">
        <v>701</v>
      </c>
      <c r="CQ32" t="s">
        <v>709</v>
      </c>
      <c r="CR32" t="s">
        <v>705</v>
      </c>
      <c r="CS32" t="s">
        <v>705</v>
      </c>
      <c r="CT32" t="s">
        <v>705</v>
      </c>
      <c r="CU32" t="s">
        <v>705</v>
      </c>
      <c r="CV32" t="s">
        <v>701</v>
      </c>
      <c r="CW32" t="s">
        <v>705</v>
      </c>
      <c r="CX32" t="s">
        <v>705</v>
      </c>
      <c r="CY32" t="s">
        <v>705</v>
      </c>
      <c r="CZ32" t="s">
        <v>705</v>
      </c>
      <c r="DA32" t="s">
        <v>701</v>
      </c>
      <c r="DB32" t="s">
        <v>701</v>
      </c>
      <c r="DC32" t="s">
        <v>701</v>
      </c>
      <c r="DD32" t="s">
        <v>701</v>
      </c>
      <c r="DE32" t="s">
        <v>701</v>
      </c>
      <c r="DF32" t="s">
        <v>701</v>
      </c>
      <c r="DG32" t="s">
        <v>701</v>
      </c>
      <c r="DH32" t="s">
        <v>701</v>
      </c>
      <c r="DI32" t="s">
        <v>701</v>
      </c>
      <c r="DJ32" t="s">
        <v>701</v>
      </c>
      <c r="DK32" t="s">
        <v>701</v>
      </c>
      <c r="DL32" t="s">
        <v>701</v>
      </c>
      <c r="DM32" t="s">
        <v>701</v>
      </c>
      <c r="DN32" t="s">
        <v>701</v>
      </c>
      <c r="DO32" t="s">
        <v>701</v>
      </c>
      <c r="DP32" t="s">
        <v>701</v>
      </c>
      <c r="DQ32" t="s">
        <v>701</v>
      </c>
      <c r="DR32" t="s">
        <v>701</v>
      </c>
      <c r="DS32" t="s">
        <v>701</v>
      </c>
      <c r="DT32" t="s">
        <v>701</v>
      </c>
      <c r="DU32" t="s">
        <v>701</v>
      </c>
      <c r="DV32" t="s">
        <v>701</v>
      </c>
      <c r="DW32" t="s">
        <v>701</v>
      </c>
      <c r="DX32" t="s">
        <v>701</v>
      </c>
      <c r="DY32" t="s">
        <v>701</v>
      </c>
      <c r="DZ32" t="s">
        <v>701</v>
      </c>
      <c r="EA32" t="s">
        <v>701</v>
      </c>
      <c r="EB32" t="s">
        <v>701</v>
      </c>
      <c r="EC32" t="s">
        <v>701</v>
      </c>
      <c r="ED32" t="s">
        <v>701</v>
      </c>
      <c r="EE32" t="s">
        <v>701</v>
      </c>
      <c r="EF32" t="s">
        <v>701</v>
      </c>
      <c r="EG32" t="s">
        <v>701</v>
      </c>
      <c r="EH32" t="s">
        <v>701</v>
      </c>
      <c r="EI32" t="s">
        <v>701</v>
      </c>
      <c r="EJ32" t="s">
        <v>701</v>
      </c>
      <c r="EK32" t="s">
        <v>701</v>
      </c>
      <c r="EL32" t="s">
        <v>701</v>
      </c>
      <c r="EM32" t="s">
        <v>701</v>
      </c>
      <c r="EN32" t="s">
        <v>701</v>
      </c>
      <c r="EO32" t="s">
        <v>701</v>
      </c>
      <c r="EP32" t="s">
        <v>701</v>
      </c>
      <c r="EQ32" t="s">
        <v>701</v>
      </c>
      <c r="ER32" t="s">
        <v>701</v>
      </c>
      <c r="ES32" t="s">
        <v>701</v>
      </c>
      <c r="ET32" t="s">
        <v>701</v>
      </c>
      <c r="EU32" t="s">
        <v>701</v>
      </c>
      <c r="EV32" t="s">
        <v>701</v>
      </c>
      <c r="EW32" t="s">
        <v>701</v>
      </c>
      <c r="EX32" t="s">
        <v>701</v>
      </c>
      <c r="EY32" t="s">
        <v>701</v>
      </c>
      <c r="EZ32" t="s">
        <v>701</v>
      </c>
      <c r="FA32" t="s">
        <v>701</v>
      </c>
      <c r="FB32" t="s">
        <v>701</v>
      </c>
      <c r="FC32" t="s">
        <v>701</v>
      </c>
      <c r="FD32" t="s">
        <v>701</v>
      </c>
      <c r="FE32" t="s">
        <v>701</v>
      </c>
      <c r="FF32" t="s">
        <v>701</v>
      </c>
      <c r="FG32" t="s">
        <v>701</v>
      </c>
      <c r="FH32" t="s">
        <v>701</v>
      </c>
      <c r="FI32" t="s">
        <v>701</v>
      </c>
      <c r="FJ32" t="s">
        <v>701</v>
      </c>
      <c r="FK32" t="s">
        <v>701</v>
      </c>
      <c r="FL32" t="s">
        <v>701</v>
      </c>
      <c r="FM32" t="s">
        <v>701</v>
      </c>
      <c r="FN32" t="s">
        <v>701</v>
      </c>
      <c r="FO32" t="s">
        <v>701</v>
      </c>
      <c r="FP32" t="s">
        <v>701</v>
      </c>
      <c r="FQ32" t="s">
        <v>701</v>
      </c>
      <c r="FR32" t="s">
        <v>701</v>
      </c>
      <c r="FS32" t="s">
        <v>701</v>
      </c>
      <c r="FT32" t="s">
        <v>701</v>
      </c>
      <c r="FU32" t="s">
        <v>701</v>
      </c>
      <c r="FV32" t="s">
        <v>701</v>
      </c>
      <c r="FW32" t="s">
        <v>701</v>
      </c>
      <c r="FX32" t="s">
        <v>701</v>
      </c>
      <c r="FY32" t="s">
        <v>701</v>
      </c>
      <c r="FZ32" t="s">
        <v>701</v>
      </c>
      <c r="GA32" t="s">
        <v>701</v>
      </c>
      <c r="GB32" t="s">
        <v>701</v>
      </c>
      <c r="GC32" t="s">
        <v>701</v>
      </c>
      <c r="GD32" t="s">
        <v>701</v>
      </c>
      <c r="GE32" t="s">
        <v>701</v>
      </c>
      <c r="GF32" t="s">
        <v>701</v>
      </c>
      <c r="GG32" t="s">
        <v>701</v>
      </c>
      <c r="GH32" t="s">
        <v>701</v>
      </c>
      <c r="GI32" t="s">
        <v>701</v>
      </c>
      <c r="GJ32" t="s">
        <v>701</v>
      </c>
    </row>
    <row r="33" spans="12:192" x14ac:dyDescent="0.35">
      <c r="L33" t="b">
        <v>0</v>
      </c>
      <c r="M33" s="91" t="s">
        <v>1354</v>
      </c>
      <c r="N33" s="91" t="s">
        <v>693</v>
      </c>
      <c r="O33" s="91" t="s">
        <v>739</v>
      </c>
      <c r="AP33" t="b">
        <v>0</v>
      </c>
      <c r="AQ33" t="b">
        <v>0</v>
      </c>
      <c r="BV33" t="s">
        <v>713</v>
      </c>
      <c r="BW33" t="s">
        <v>705</v>
      </c>
      <c r="BX33" t="s">
        <v>705</v>
      </c>
      <c r="BY33" t="s">
        <v>705</v>
      </c>
      <c r="BZ33" t="s">
        <v>709</v>
      </c>
      <c r="CA33" t="s">
        <v>709</v>
      </c>
      <c r="CB33" t="s">
        <v>713</v>
      </c>
      <c r="CC33" t="s">
        <v>713</v>
      </c>
      <c r="CD33" t="s">
        <v>709</v>
      </c>
      <c r="CE33" t="s">
        <v>709</v>
      </c>
      <c r="CF33" t="s">
        <v>705</v>
      </c>
      <c r="CG33" t="s">
        <v>709</v>
      </c>
      <c r="CH33" t="s">
        <v>709</v>
      </c>
      <c r="CI33" t="s">
        <v>713</v>
      </c>
      <c r="CJ33" t="s">
        <v>705</v>
      </c>
      <c r="CK33" t="s">
        <v>713</v>
      </c>
      <c r="CL33" t="s">
        <v>709</v>
      </c>
      <c r="CM33" t="s">
        <v>705</v>
      </c>
      <c r="CN33" t="s">
        <v>705</v>
      </c>
      <c r="CO33" t="s">
        <v>709</v>
      </c>
      <c r="CP33" t="s">
        <v>709</v>
      </c>
      <c r="CQ33" t="s">
        <v>713</v>
      </c>
      <c r="CR33" t="s">
        <v>709</v>
      </c>
      <c r="CS33" t="s">
        <v>709</v>
      </c>
      <c r="CT33" t="s">
        <v>709</v>
      </c>
      <c r="CU33" t="s">
        <v>709</v>
      </c>
      <c r="CV33" t="s">
        <v>705</v>
      </c>
      <c r="CW33" t="s">
        <v>709</v>
      </c>
      <c r="CX33" t="s">
        <v>709</v>
      </c>
      <c r="CY33" t="s">
        <v>709</v>
      </c>
      <c r="CZ33" t="s">
        <v>709</v>
      </c>
      <c r="DA33" t="s">
        <v>705</v>
      </c>
      <c r="DB33" t="s">
        <v>705</v>
      </c>
      <c r="DC33" t="s">
        <v>705</v>
      </c>
      <c r="DD33" t="s">
        <v>705</v>
      </c>
      <c r="DE33" t="s">
        <v>705</v>
      </c>
      <c r="DF33" t="s">
        <v>705</v>
      </c>
      <c r="DG33" t="s">
        <v>705</v>
      </c>
      <c r="DH33" t="s">
        <v>705</v>
      </c>
      <c r="DI33" t="s">
        <v>705</v>
      </c>
      <c r="DJ33" t="s">
        <v>705</v>
      </c>
      <c r="DK33" t="s">
        <v>705</v>
      </c>
      <c r="DL33" t="s">
        <v>705</v>
      </c>
      <c r="DM33" t="s">
        <v>705</v>
      </c>
      <c r="DN33" t="s">
        <v>705</v>
      </c>
      <c r="DO33" t="s">
        <v>705</v>
      </c>
      <c r="DP33" t="s">
        <v>705</v>
      </c>
      <c r="DQ33" t="s">
        <v>705</v>
      </c>
      <c r="DR33" t="s">
        <v>705</v>
      </c>
      <c r="DS33" t="s">
        <v>705</v>
      </c>
      <c r="DT33" t="s">
        <v>705</v>
      </c>
      <c r="DU33" t="s">
        <v>705</v>
      </c>
      <c r="DV33" t="s">
        <v>705</v>
      </c>
      <c r="DW33" t="s">
        <v>705</v>
      </c>
      <c r="DX33" t="s">
        <v>705</v>
      </c>
      <c r="DY33" t="s">
        <v>705</v>
      </c>
      <c r="DZ33" t="s">
        <v>705</v>
      </c>
      <c r="EA33" t="s">
        <v>705</v>
      </c>
      <c r="EB33" t="s">
        <v>705</v>
      </c>
      <c r="EC33" t="s">
        <v>705</v>
      </c>
      <c r="ED33" t="s">
        <v>705</v>
      </c>
      <c r="EE33" t="s">
        <v>705</v>
      </c>
      <c r="EF33" t="s">
        <v>705</v>
      </c>
      <c r="EG33" t="s">
        <v>705</v>
      </c>
      <c r="EH33" t="s">
        <v>705</v>
      </c>
      <c r="EI33" t="s">
        <v>705</v>
      </c>
      <c r="EJ33" t="s">
        <v>705</v>
      </c>
      <c r="EK33" t="s">
        <v>705</v>
      </c>
      <c r="EL33" t="s">
        <v>705</v>
      </c>
      <c r="EM33" t="s">
        <v>705</v>
      </c>
      <c r="EN33" t="s">
        <v>705</v>
      </c>
      <c r="EO33" t="s">
        <v>705</v>
      </c>
      <c r="EP33" t="s">
        <v>705</v>
      </c>
      <c r="EQ33" t="s">
        <v>705</v>
      </c>
      <c r="ER33" t="s">
        <v>705</v>
      </c>
      <c r="ES33" t="s">
        <v>705</v>
      </c>
      <c r="ET33" t="s">
        <v>705</v>
      </c>
      <c r="EU33" t="s">
        <v>705</v>
      </c>
      <c r="EV33" t="s">
        <v>705</v>
      </c>
      <c r="EW33" t="s">
        <v>705</v>
      </c>
      <c r="EX33" t="s">
        <v>705</v>
      </c>
      <c r="EY33" t="s">
        <v>705</v>
      </c>
      <c r="EZ33" t="s">
        <v>705</v>
      </c>
      <c r="FA33" t="s">
        <v>705</v>
      </c>
      <c r="FB33" t="s">
        <v>705</v>
      </c>
      <c r="FC33" t="s">
        <v>705</v>
      </c>
      <c r="FD33" t="s">
        <v>705</v>
      </c>
      <c r="FE33" t="s">
        <v>705</v>
      </c>
      <c r="FF33" t="s">
        <v>705</v>
      </c>
      <c r="FG33" t="s">
        <v>705</v>
      </c>
      <c r="FH33" t="s">
        <v>705</v>
      </c>
      <c r="FI33" t="s">
        <v>705</v>
      </c>
      <c r="FJ33" t="s">
        <v>705</v>
      </c>
      <c r="FK33" t="s">
        <v>705</v>
      </c>
      <c r="FL33" t="s">
        <v>705</v>
      </c>
      <c r="FM33" t="s">
        <v>705</v>
      </c>
      <c r="FN33" t="s">
        <v>705</v>
      </c>
      <c r="FO33" t="s">
        <v>705</v>
      </c>
      <c r="FP33" t="s">
        <v>705</v>
      </c>
      <c r="FQ33" t="s">
        <v>705</v>
      </c>
      <c r="FR33" t="s">
        <v>705</v>
      </c>
      <c r="FS33" t="s">
        <v>705</v>
      </c>
      <c r="FT33" t="s">
        <v>705</v>
      </c>
      <c r="FU33" t="s">
        <v>705</v>
      </c>
      <c r="FV33" t="s">
        <v>705</v>
      </c>
      <c r="FW33" t="s">
        <v>705</v>
      </c>
      <c r="FX33" t="s">
        <v>705</v>
      </c>
      <c r="FY33" t="s">
        <v>705</v>
      </c>
      <c r="FZ33" t="s">
        <v>705</v>
      </c>
      <c r="GA33" t="s">
        <v>705</v>
      </c>
      <c r="GB33" t="s">
        <v>705</v>
      </c>
      <c r="GC33" t="s">
        <v>705</v>
      </c>
      <c r="GD33" t="s">
        <v>705</v>
      </c>
      <c r="GE33" t="s">
        <v>705</v>
      </c>
      <c r="GF33" t="s">
        <v>705</v>
      </c>
      <c r="GG33" t="s">
        <v>705</v>
      </c>
      <c r="GH33" t="s">
        <v>705</v>
      </c>
      <c r="GI33" t="s">
        <v>705</v>
      </c>
      <c r="GJ33" t="s">
        <v>705</v>
      </c>
    </row>
    <row r="34" spans="12:192" x14ac:dyDescent="0.35">
      <c r="BV34" t="s">
        <v>717</v>
      </c>
      <c r="BW34" t="s">
        <v>709</v>
      </c>
      <c r="BX34" t="s">
        <v>709</v>
      </c>
      <c r="BY34" t="s">
        <v>709</v>
      </c>
      <c r="BZ34" t="s">
        <v>713</v>
      </c>
      <c r="CA34" t="s">
        <v>713</v>
      </c>
      <c r="CB34" t="s">
        <v>717</v>
      </c>
      <c r="CC34" t="s">
        <v>717</v>
      </c>
      <c r="CD34" t="s">
        <v>713</v>
      </c>
      <c r="CE34" t="s">
        <v>713</v>
      </c>
      <c r="CF34" t="s">
        <v>709</v>
      </c>
      <c r="CG34" t="s">
        <v>713</v>
      </c>
      <c r="CH34" t="s">
        <v>713</v>
      </c>
      <c r="CI34" t="s">
        <v>717</v>
      </c>
      <c r="CJ34" t="s">
        <v>709</v>
      </c>
      <c r="CK34" t="s">
        <v>717</v>
      </c>
      <c r="CL34" t="s">
        <v>713</v>
      </c>
      <c r="CM34" t="s">
        <v>709</v>
      </c>
      <c r="CN34" t="s">
        <v>709</v>
      </c>
      <c r="CO34" t="s">
        <v>713</v>
      </c>
      <c r="CP34" t="s">
        <v>713</v>
      </c>
      <c r="CQ34" t="s">
        <v>717</v>
      </c>
      <c r="CR34" t="s">
        <v>713</v>
      </c>
      <c r="CS34" t="s">
        <v>713</v>
      </c>
      <c r="CT34" t="s">
        <v>713</v>
      </c>
      <c r="CU34" t="s">
        <v>713</v>
      </c>
      <c r="CV34" t="s">
        <v>709</v>
      </c>
      <c r="CW34" t="s">
        <v>713</v>
      </c>
      <c r="CX34" t="s">
        <v>713</v>
      </c>
      <c r="CY34" t="s">
        <v>713</v>
      </c>
      <c r="CZ34" t="s">
        <v>713</v>
      </c>
      <c r="DA34" t="s">
        <v>709</v>
      </c>
      <c r="DB34" t="s">
        <v>709</v>
      </c>
      <c r="DC34" t="s">
        <v>709</v>
      </c>
      <c r="DD34" t="s">
        <v>709</v>
      </c>
      <c r="DE34" t="s">
        <v>709</v>
      </c>
      <c r="DF34" t="s">
        <v>709</v>
      </c>
      <c r="DG34" t="s">
        <v>709</v>
      </c>
      <c r="DH34" t="s">
        <v>709</v>
      </c>
      <c r="DI34" t="s">
        <v>709</v>
      </c>
      <c r="DJ34" t="s">
        <v>709</v>
      </c>
      <c r="DK34" t="s">
        <v>709</v>
      </c>
      <c r="DL34" t="s">
        <v>709</v>
      </c>
      <c r="DM34" t="s">
        <v>709</v>
      </c>
      <c r="DN34" t="s">
        <v>709</v>
      </c>
      <c r="DO34" t="s">
        <v>709</v>
      </c>
      <c r="DP34" t="s">
        <v>709</v>
      </c>
      <c r="DQ34" t="s">
        <v>709</v>
      </c>
      <c r="DR34" t="s">
        <v>709</v>
      </c>
      <c r="DS34" t="s">
        <v>709</v>
      </c>
      <c r="DT34" t="s">
        <v>709</v>
      </c>
      <c r="DU34" t="s">
        <v>709</v>
      </c>
      <c r="DV34" t="s">
        <v>709</v>
      </c>
      <c r="DW34" t="s">
        <v>709</v>
      </c>
      <c r="DX34" t="s">
        <v>709</v>
      </c>
      <c r="DY34" t="s">
        <v>709</v>
      </c>
      <c r="DZ34" t="s">
        <v>709</v>
      </c>
      <c r="EA34" t="s">
        <v>709</v>
      </c>
      <c r="EB34" t="s">
        <v>709</v>
      </c>
      <c r="EC34" t="s">
        <v>709</v>
      </c>
      <c r="ED34" t="s">
        <v>709</v>
      </c>
      <c r="EE34" t="s">
        <v>709</v>
      </c>
      <c r="EF34" t="s">
        <v>709</v>
      </c>
      <c r="EG34" t="s">
        <v>709</v>
      </c>
      <c r="EH34" t="s">
        <v>709</v>
      </c>
      <c r="EI34" t="s">
        <v>709</v>
      </c>
      <c r="EJ34" t="s">
        <v>709</v>
      </c>
      <c r="EK34" t="s">
        <v>709</v>
      </c>
      <c r="EL34" t="s">
        <v>709</v>
      </c>
      <c r="EM34" t="s">
        <v>709</v>
      </c>
      <c r="EN34" t="s">
        <v>709</v>
      </c>
      <c r="EO34" t="s">
        <v>709</v>
      </c>
      <c r="EP34" t="s">
        <v>709</v>
      </c>
      <c r="EQ34" t="s">
        <v>709</v>
      </c>
      <c r="ER34" t="s">
        <v>709</v>
      </c>
      <c r="ES34" t="s">
        <v>709</v>
      </c>
      <c r="ET34" t="s">
        <v>709</v>
      </c>
      <c r="EU34" t="s">
        <v>709</v>
      </c>
      <c r="EV34" t="s">
        <v>709</v>
      </c>
      <c r="EW34" t="s">
        <v>709</v>
      </c>
      <c r="EX34" t="s">
        <v>709</v>
      </c>
      <c r="EY34" t="s">
        <v>709</v>
      </c>
      <c r="EZ34" t="s">
        <v>709</v>
      </c>
      <c r="FA34" t="s">
        <v>709</v>
      </c>
      <c r="FB34" t="s">
        <v>709</v>
      </c>
      <c r="FC34" t="s">
        <v>709</v>
      </c>
      <c r="FD34" t="s">
        <v>709</v>
      </c>
      <c r="FE34" t="s">
        <v>709</v>
      </c>
      <c r="FF34" t="s">
        <v>709</v>
      </c>
      <c r="FG34" t="s">
        <v>709</v>
      </c>
      <c r="FH34" t="s">
        <v>709</v>
      </c>
      <c r="FI34" t="s">
        <v>709</v>
      </c>
      <c r="FJ34" t="s">
        <v>709</v>
      </c>
      <c r="FK34" t="s">
        <v>709</v>
      </c>
      <c r="FL34" t="s">
        <v>709</v>
      </c>
      <c r="FM34" t="s">
        <v>709</v>
      </c>
      <c r="FN34" t="s">
        <v>709</v>
      </c>
      <c r="FO34" t="s">
        <v>709</v>
      </c>
      <c r="FP34" t="s">
        <v>709</v>
      </c>
      <c r="FQ34" t="s">
        <v>709</v>
      </c>
      <c r="FR34" t="s">
        <v>709</v>
      </c>
      <c r="FS34" t="s">
        <v>709</v>
      </c>
      <c r="FT34" t="s">
        <v>709</v>
      </c>
      <c r="FU34" t="s">
        <v>709</v>
      </c>
      <c r="FV34" t="s">
        <v>709</v>
      </c>
      <c r="FW34" t="s">
        <v>709</v>
      </c>
      <c r="FX34" t="s">
        <v>709</v>
      </c>
      <c r="FY34" t="s">
        <v>709</v>
      </c>
      <c r="FZ34" t="s">
        <v>709</v>
      </c>
      <c r="GA34" t="s">
        <v>709</v>
      </c>
      <c r="GB34" t="s">
        <v>709</v>
      </c>
      <c r="GC34" t="s">
        <v>709</v>
      </c>
      <c r="GD34" t="s">
        <v>709</v>
      </c>
      <c r="GE34" t="s">
        <v>709</v>
      </c>
      <c r="GF34" t="s">
        <v>709</v>
      </c>
      <c r="GG34" t="s">
        <v>709</v>
      </c>
      <c r="GH34" t="s">
        <v>709</v>
      </c>
      <c r="GI34" t="s">
        <v>709</v>
      </c>
      <c r="GJ34" t="s">
        <v>709</v>
      </c>
    </row>
    <row r="35" spans="12:192" x14ac:dyDescent="0.35">
      <c r="BV35" t="s">
        <v>721</v>
      </c>
      <c r="BW35" t="s">
        <v>713</v>
      </c>
      <c r="BX35" t="s">
        <v>713</v>
      </c>
      <c r="BY35" t="s">
        <v>713</v>
      </c>
      <c r="BZ35" t="s">
        <v>717</v>
      </c>
      <c r="CA35" t="s">
        <v>717</v>
      </c>
      <c r="CB35" t="s">
        <v>721</v>
      </c>
      <c r="CC35" t="s">
        <v>721</v>
      </c>
      <c r="CD35" t="s">
        <v>717</v>
      </c>
      <c r="CE35" t="s">
        <v>717</v>
      </c>
      <c r="CF35" t="s">
        <v>713</v>
      </c>
      <c r="CG35" t="s">
        <v>717</v>
      </c>
      <c r="CH35" t="s">
        <v>717</v>
      </c>
      <c r="CI35" t="s">
        <v>721</v>
      </c>
      <c r="CJ35" t="s">
        <v>713</v>
      </c>
      <c r="CK35" t="s">
        <v>721</v>
      </c>
      <c r="CL35" t="s">
        <v>717</v>
      </c>
      <c r="CM35" t="s">
        <v>713</v>
      </c>
      <c r="CN35" t="s">
        <v>713</v>
      </c>
      <c r="CO35" t="s">
        <v>717</v>
      </c>
      <c r="CP35" t="s">
        <v>717</v>
      </c>
      <c r="CQ35" t="s">
        <v>721</v>
      </c>
      <c r="CR35" t="s">
        <v>717</v>
      </c>
      <c r="CS35" t="s">
        <v>717</v>
      </c>
      <c r="CT35" t="s">
        <v>717</v>
      </c>
      <c r="CU35" t="s">
        <v>717</v>
      </c>
      <c r="CV35" t="s">
        <v>713</v>
      </c>
      <c r="CW35" t="s">
        <v>717</v>
      </c>
      <c r="CX35" t="s">
        <v>717</v>
      </c>
      <c r="CY35" t="s">
        <v>717</v>
      </c>
      <c r="CZ35" t="s">
        <v>717</v>
      </c>
      <c r="DA35" t="s">
        <v>713</v>
      </c>
      <c r="DB35" t="s">
        <v>713</v>
      </c>
      <c r="DC35" t="s">
        <v>713</v>
      </c>
      <c r="DD35" t="s">
        <v>713</v>
      </c>
      <c r="DE35" t="s">
        <v>713</v>
      </c>
      <c r="DF35" t="s">
        <v>713</v>
      </c>
      <c r="DG35" t="s">
        <v>713</v>
      </c>
      <c r="DH35" t="s">
        <v>713</v>
      </c>
      <c r="DI35" t="s">
        <v>713</v>
      </c>
      <c r="DJ35" t="s">
        <v>713</v>
      </c>
      <c r="DK35" t="s">
        <v>713</v>
      </c>
      <c r="DL35" t="s">
        <v>713</v>
      </c>
      <c r="DM35" t="s">
        <v>713</v>
      </c>
      <c r="DN35" t="s">
        <v>713</v>
      </c>
      <c r="DO35" t="s">
        <v>713</v>
      </c>
      <c r="DP35" t="s">
        <v>713</v>
      </c>
      <c r="DQ35" t="s">
        <v>713</v>
      </c>
      <c r="DR35" t="s">
        <v>713</v>
      </c>
      <c r="DS35" t="s">
        <v>713</v>
      </c>
      <c r="DT35" t="s">
        <v>713</v>
      </c>
      <c r="DU35" t="s">
        <v>713</v>
      </c>
      <c r="DV35" t="s">
        <v>713</v>
      </c>
      <c r="DW35" t="s">
        <v>713</v>
      </c>
      <c r="DX35" t="s">
        <v>713</v>
      </c>
      <c r="DY35" t="s">
        <v>713</v>
      </c>
      <c r="DZ35" t="s">
        <v>713</v>
      </c>
      <c r="EA35" t="s">
        <v>713</v>
      </c>
      <c r="EB35" t="s">
        <v>713</v>
      </c>
      <c r="EC35" t="s">
        <v>713</v>
      </c>
      <c r="ED35" t="s">
        <v>713</v>
      </c>
      <c r="EE35" t="s">
        <v>713</v>
      </c>
      <c r="EF35" t="s">
        <v>713</v>
      </c>
      <c r="EG35" t="s">
        <v>713</v>
      </c>
      <c r="EH35" t="s">
        <v>713</v>
      </c>
      <c r="EI35" t="s">
        <v>713</v>
      </c>
      <c r="EJ35" t="s">
        <v>713</v>
      </c>
      <c r="EK35" t="s">
        <v>713</v>
      </c>
      <c r="EL35" t="s">
        <v>713</v>
      </c>
      <c r="EM35" t="s">
        <v>713</v>
      </c>
      <c r="EN35" t="s">
        <v>713</v>
      </c>
      <c r="EO35" t="s">
        <v>713</v>
      </c>
      <c r="EP35" t="s">
        <v>713</v>
      </c>
      <c r="EQ35" t="s">
        <v>713</v>
      </c>
      <c r="ER35" t="s">
        <v>713</v>
      </c>
      <c r="ES35" t="s">
        <v>713</v>
      </c>
      <c r="ET35" t="s">
        <v>713</v>
      </c>
      <c r="EU35" t="s">
        <v>713</v>
      </c>
      <c r="EV35" t="s">
        <v>713</v>
      </c>
      <c r="EW35" t="s">
        <v>713</v>
      </c>
      <c r="EX35" t="s">
        <v>713</v>
      </c>
      <c r="EY35" t="s">
        <v>713</v>
      </c>
      <c r="EZ35" t="s">
        <v>713</v>
      </c>
      <c r="FA35" t="s">
        <v>713</v>
      </c>
      <c r="FB35" t="s">
        <v>713</v>
      </c>
      <c r="FC35" t="s">
        <v>713</v>
      </c>
      <c r="FD35" t="s">
        <v>713</v>
      </c>
      <c r="FE35" t="s">
        <v>713</v>
      </c>
      <c r="FF35" t="s">
        <v>713</v>
      </c>
      <c r="FG35" t="s">
        <v>713</v>
      </c>
      <c r="FH35" t="s">
        <v>713</v>
      </c>
      <c r="FI35" t="s">
        <v>713</v>
      </c>
      <c r="FJ35" t="s">
        <v>713</v>
      </c>
      <c r="FK35" t="s">
        <v>713</v>
      </c>
      <c r="FL35" t="s">
        <v>713</v>
      </c>
      <c r="FM35" t="s">
        <v>713</v>
      </c>
      <c r="FN35" t="s">
        <v>713</v>
      </c>
      <c r="FO35" t="s">
        <v>713</v>
      </c>
      <c r="FP35" t="s">
        <v>713</v>
      </c>
      <c r="FQ35" t="s">
        <v>713</v>
      </c>
      <c r="FR35" t="s">
        <v>713</v>
      </c>
      <c r="FS35" t="s">
        <v>713</v>
      </c>
      <c r="FT35" t="s">
        <v>713</v>
      </c>
      <c r="FU35" t="s">
        <v>713</v>
      </c>
      <c r="FV35" t="s">
        <v>713</v>
      </c>
      <c r="FW35" t="s">
        <v>713</v>
      </c>
      <c r="FX35" t="s">
        <v>713</v>
      </c>
      <c r="FY35" t="s">
        <v>713</v>
      </c>
      <c r="FZ35" t="s">
        <v>713</v>
      </c>
      <c r="GA35" t="s">
        <v>713</v>
      </c>
      <c r="GB35" t="s">
        <v>713</v>
      </c>
      <c r="GC35" t="s">
        <v>713</v>
      </c>
      <c r="GD35" t="s">
        <v>713</v>
      </c>
      <c r="GE35" t="s">
        <v>713</v>
      </c>
      <c r="GF35" t="s">
        <v>713</v>
      </c>
      <c r="GG35" t="s">
        <v>713</v>
      </c>
      <c r="GH35" t="s">
        <v>713</v>
      </c>
      <c r="GI35" t="s">
        <v>713</v>
      </c>
      <c r="GJ35" t="s">
        <v>713</v>
      </c>
    </row>
    <row r="36" spans="12:192" x14ac:dyDescent="0.35">
      <c r="BV36" t="s">
        <v>725</v>
      </c>
      <c r="BW36" t="s">
        <v>717</v>
      </c>
      <c r="BX36" t="s">
        <v>717</v>
      </c>
      <c r="BY36" t="s">
        <v>717</v>
      </c>
      <c r="BZ36" t="s">
        <v>721</v>
      </c>
      <c r="CA36" t="s">
        <v>721</v>
      </c>
      <c r="CB36" t="s">
        <v>725</v>
      </c>
      <c r="CC36" t="s">
        <v>725</v>
      </c>
      <c r="CD36" t="s">
        <v>721</v>
      </c>
      <c r="CE36" t="s">
        <v>721</v>
      </c>
      <c r="CF36" t="s">
        <v>717</v>
      </c>
      <c r="CG36" t="s">
        <v>721</v>
      </c>
      <c r="CH36" t="s">
        <v>721</v>
      </c>
      <c r="CI36" t="s">
        <v>725</v>
      </c>
      <c r="CJ36" t="s">
        <v>717</v>
      </c>
      <c r="CK36" t="s">
        <v>725</v>
      </c>
      <c r="CL36" t="s">
        <v>721</v>
      </c>
      <c r="CM36" t="s">
        <v>717</v>
      </c>
      <c r="CN36" t="s">
        <v>717</v>
      </c>
      <c r="CO36" t="s">
        <v>721</v>
      </c>
      <c r="CP36" t="s">
        <v>721</v>
      </c>
      <c r="CQ36" t="s">
        <v>725</v>
      </c>
      <c r="CR36" t="s">
        <v>721</v>
      </c>
      <c r="CS36" t="s">
        <v>721</v>
      </c>
      <c r="CT36" t="s">
        <v>721</v>
      </c>
      <c r="CU36" t="s">
        <v>721</v>
      </c>
      <c r="CV36" t="s">
        <v>717</v>
      </c>
      <c r="CW36" t="s">
        <v>721</v>
      </c>
      <c r="CX36" t="s">
        <v>721</v>
      </c>
      <c r="CY36" t="s">
        <v>721</v>
      </c>
      <c r="CZ36" t="s">
        <v>721</v>
      </c>
      <c r="DA36" t="s">
        <v>717</v>
      </c>
      <c r="DB36" t="s">
        <v>717</v>
      </c>
      <c r="DC36" t="s">
        <v>717</v>
      </c>
      <c r="DD36" t="s">
        <v>717</v>
      </c>
      <c r="DE36" t="s">
        <v>717</v>
      </c>
      <c r="DF36" t="s">
        <v>717</v>
      </c>
      <c r="DG36" t="s">
        <v>717</v>
      </c>
      <c r="DH36" t="s">
        <v>717</v>
      </c>
      <c r="DI36" t="s">
        <v>717</v>
      </c>
      <c r="DJ36" t="s">
        <v>717</v>
      </c>
      <c r="DK36" t="s">
        <v>717</v>
      </c>
      <c r="DL36" t="s">
        <v>717</v>
      </c>
      <c r="DM36" t="s">
        <v>717</v>
      </c>
      <c r="DN36" t="s">
        <v>717</v>
      </c>
      <c r="DO36" t="s">
        <v>717</v>
      </c>
      <c r="DP36" t="s">
        <v>717</v>
      </c>
      <c r="DQ36" t="s">
        <v>717</v>
      </c>
      <c r="DR36" t="s">
        <v>717</v>
      </c>
      <c r="DS36" t="s">
        <v>717</v>
      </c>
      <c r="DT36" t="s">
        <v>717</v>
      </c>
      <c r="DU36" t="s">
        <v>717</v>
      </c>
      <c r="DV36" t="s">
        <v>717</v>
      </c>
      <c r="DW36" t="s">
        <v>717</v>
      </c>
      <c r="DX36" t="s">
        <v>717</v>
      </c>
      <c r="DY36" t="s">
        <v>717</v>
      </c>
      <c r="DZ36" t="s">
        <v>717</v>
      </c>
      <c r="EA36" t="s">
        <v>717</v>
      </c>
      <c r="EB36" t="s">
        <v>717</v>
      </c>
      <c r="EC36" t="s">
        <v>717</v>
      </c>
      <c r="ED36" t="s">
        <v>717</v>
      </c>
      <c r="EE36" t="s">
        <v>717</v>
      </c>
      <c r="EF36" t="s">
        <v>717</v>
      </c>
      <c r="EG36" t="s">
        <v>717</v>
      </c>
      <c r="EH36" t="s">
        <v>717</v>
      </c>
      <c r="EI36" t="s">
        <v>717</v>
      </c>
      <c r="EJ36" t="s">
        <v>717</v>
      </c>
      <c r="EK36" t="s">
        <v>717</v>
      </c>
      <c r="EL36" t="s">
        <v>717</v>
      </c>
      <c r="EM36" t="s">
        <v>717</v>
      </c>
      <c r="EN36" t="s">
        <v>717</v>
      </c>
      <c r="EO36" t="s">
        <v>717</v>
      </c>
      <c r="EP36" t="s">
        <v>717</v>
      </c>
      <c r="EQ36" t="s">
        <v>717</v>
      </c>
      <c r="ER36" t="s">
        <v>717</v>
      </c>
      <c r="ES36" t="s">
        <v>717</v>
      </c>
      <c r="ET36" t="s">
        <v>717</v>
      </c>
      <c r="EU36" t="s">
        <v>717</v>
      </c>
      <c r="EV36" t="s">
        <v>717</v>
      </c>
      <c r="EW36" t="s">
        <v>717</v>
      </c>
      <c r="EX36" t="s">
        <v>717</v>
      </c>
      <c r="EY36" t="s">
        <v>717</v>
      </c>
      <c r="EZ36" t="s">
        <v>717</v>
      </c>
      <c r="FA36" t="s">
        <v>717</v>
      </c>
      <c r="FB36" t="s">
        <v>717</v>
      </c>
      <c r="FC36" t="s">
        <v>717</v>
      </c>
      <c r="FD36" t="s">
        <v>717</v>
      </c>
      <c r="FE36" t="s">
        <v>717</v>
      </c>
      <c r="FF36" t="s">
        <v>717</v>
      </c>
      <c r="FG36" t="s">
        <v>717</v>
      </c>
      <c r="FH36" t="s">
        <v>717</v>
      </c>
      <c r="FI36" t="s">
        <v>717</v>
      </c>
      <c r="FJ36" t="s">
        <v>717</v>
      </c>
      <c r="FK36" t="s">
        <v>717</v>
      </c>
      <c r="FL36" t="s">
        <v>717</v>
      </c>
      <c r="FM36" t="s">
        <v>717</v>
      </c>
      <c r="FN36" t="s">
        <v>717</v>
      </c>
      <c r="FO36" t="s">
        <v>717</v>
      </c>
      <c r="FP36" t="s">
        <v>717</v>
      </c>
      <c r="FQ36" t="s">
        <v>717</v>
      </c>
      <c r="FR36" t="s">
        <v>717</v>
      </c>
      <c r="FS36" t="s">
        <v>717</v>
      </c>
      <c r="FT36" t="s">
        <v>717</v>
      </c>
      <c r="FU36" t="s">
        <v>717</v>
      </c>
      <c r="FV36" t="s">
        <v>717</v>
      </c>
      <c r="FW36" t="s">
        <v>717</v>
      </c>
      <c r="FX36" t="s">
        <v>717</v>
      </c>
      <c r="FY36" t="s">
        <v>717</v>
      </c>
      <c r="FZ36" t="s">
        <v>717</v>
      </c>
      <c r="GA36" t="s">
        <v>717</v>
      </c>
      <c r="GB36" t="s">
        <v>717</v>
      </c>
      <c r="GC36" t="s">
        <v>717</v>
      </c>
      <c r="GD36" t="s">
        <v>717</v>
      </c>
      <c r="GE36" t="s">
        <v>717</v>
      </c>
      <c r="GF36" t="s">
        <v>717</v>
      </c>
      <c r="GG36" t="s">
        <v>717</v>
      </c>
      <c r="GH36" t="s">
        <v>717</v>
      </c>
      <c r="GI36" t="s">
        <v>717</v>
      </c>
      <c r="GJ36" t="s">
        <v>717</v>
      </c>
    </row>
    <row r="37" spans="12:192" x14ac:dyDescent="0.35">
      <c r="BV37" t="s">
        <v>728</v>
      </c>
      <c r="BW37" t="s">
        <v>721</v>
      </c>
      <c r="BX37" t="s">
        <v>721</v>
      </c>
      <c r="BY37" t="s">
        <v>721</v>
      </c>
      <c r="BZ37" t="s">
        <v>725</v>
      </c>
      <c r="CA37" t="s">
        <v>725</v>
      </c>
      <c r="CB37" t="s">
        <v>728</v>
      </c>
      <c r="CC37" t="s">
        <v>728</v>
      </c>
      <c r="CD37" t="s">
        <v>725</v>
      </c>
      <c r="CE37" t="s">
        <v>725</v>
      </c>
      <c r="CF37" t="s">
        <v>721</v>
      </c>
      <c r="CG37" t="s">
        <v>725</v>
      </c>
      <c r="CH37" t="s">
        <v>725</v>
      </c>
      <c r="CI37" t="s">
        <v>728</v>
      </c>
      <c r="CJ37" t="s">
        <v>721</v>
      </c>
      <c r="CK37" t="s">
        <v>728</v>
      </c>
      <c r="CL37" t="s">
        <v>725</v>
      </c>
      <c r="CM37" t="s">
        <v>721</v>
      </c>
      <c r="CN37" t="s">
        <v>721</v>
      </c>
      <c r="CO37" t="s">
        <v>725</v>
      </c>
      <c r="CP37" t="s">
        <v>725</v>
      </c>
      <c r="CQ37" t="s">
        <v>728</v>
      </c>
      <c r="CR37" t="s">
        <v>725</v>
      </c>
      <c r="CS37" t="s">
        <v>725</v>
      </c>
      <c r="CT37" t="s">
        <v>725</v>
      </c>
      <c r="CU37" t="s">
        <v>725</v>
      </c>
      <c r="CV37" t="s">
        <v>721</v>
      </c>
      <c r="CW37" t="s">
        <v>725</v>
      </c>
      <c r="CX37" t="s">
        <v>725</v>
      </c>
      <c r="CY37" t="s">
        <v>725</v>
      </c>
      <c r="CZ37" t="s">
        <v>725</v>
      </c>
      <c r="DA37" t="s">
        <v>721</v>
      </c>
      <c r="DB37" t="s">
        <v>721</v>
      </c>
      <c r="DC37" t="s">
        <v>721</v>
      </c>
      <c r="DD37" t="s">
        <v>721</v>
      </c>
      <c r="DE37" t="s">
        <v>721</v>
      </c>
      <c r="DF37" t="s">
        <v>721</v>
      </c>
      <c r="DG37" t="s">
        <v>721</v>
      </c>
      <c r="DH37" t="s">
        <v>721</v>
      </c>
      <c r="DI37" t="s">
        <v>721</v>
      </c>
      <c r="DJ37" t="s">
        <v>721</v>
      </c>
      <c r="DK37" t="s">
        <v>721</v>
      </c>
      <c r="DL37" t="s">
        <v>721</v>
      </c>
      <c r="DM37" t="s">
        <v>721</v>
      </c>
      <c r="DN37" t="s">
        <v>721</v>
      </c>
      <c r="DO37" t="s">
        <v>721</v>
      </c>
      <c r="DP37" t="s">
        <v>721</v>
      </c>
      <c r="DQ37" t="s">
        <v>721</v>
      </c>
      <c r="DR37" t="s">
        <v>721</v>
      </c>
      <c r="DS37" t="s">
        <v>721</v>
      </c>
      <c r="DT37" t="s">
        <v>721</v>
      </c>
      <c r="DU37" t="s">
        <v>721</v>
      </c>
      <c r="DV37" t="s">
        <v>721</v>
      </c>
      <c r="DW37" t="s">
        <v>721</v>
      </c>
      <c r="DX37" t="s">
        <v>721</v>
      </c>
      <c r="DY37" t="s">
        <v>721</v>
      </c>
      <c r="DZ37" t="s">
        <v>721</v>
      </c>
      <c r="EA37" t="s">
        <v>721</v>
      </c>
      <c r="EB37" t="s">
        <v>721</v>
      </c>
      <c r="EC37" t="s">
        <v>721</v>
      </c>
      <c r="ED37" t="s">
        <v>721</v>
      </c>
      <c r="EE37" t="s">
        <v>721</v>
      </c>
      <c r="EF37" t="s">
        <v>721</v>
      </c>
      <c r="EG37" t="s">
        <v>721</v>
      </c>
      <c r="EH37" t="s">
        <v>721</v>
      </c>
      <c r="EI37" t="s">
        <v>721</v>
      </c>
      <c r="EJ37" t="s">
        <v>721</v>
      </c>
      <c r="EK37" t="s">
        <v>721</v>
      </c>
      <c r="EL37" t="s">
        <v>721</v>
      </c>
      <c r="EM37" t="s">
        <v>721</v>
      </c>
      <c r="EN37" t="s">
        <v>721</v>
      </c>
      <c r="EO37" t="s">
        <v>721</v>
      </c>
      <c r="EP37" t="s">
        <v>721</v>
      </c>
      <c r="EQ37" t="s">
        <v>721</v>
      </c>
      <c r="ER37" t="s">
        <v>721</v>
      </c>
      <c r="ES37" t="s">
        <v>721</v>
      </c>
      <c r="ET37" t="s">
        <v>721</v>
      </c>
      <c r="EU37" t="s">
        <v>721</v>
      </c>
      <c r="EV37" t="s">
        <v>721</v>
      </c>
      <c r="EW37" t="s">
        <v>721</v>
      </c>
      <c r="EX37" t="s">
        <v>721</v>
      </c>
      <c r="EY37" t="s">
        <v>721</v>
      </c>
      <c r="EZ37" t="s">
        <v>721</v>
      </c>
      <c r="FA37" t="s">
        <v>721</v>
      </c>
      <c r="FB37" t="s">
        <v>721</v>
      </c>
      <c r="FC37" t="s">
        <v>721</v>
      </c>
      <c r="FD37" t="s">
        <v>721</v>
      </c>
      <c r="FE37" t="s">
        <v>721</v>
      </c>
      <c r="FF37" t="s">
        <v>721</v>
      </c>
      <c r="FG37" t="s">
        <v>721</v>
      </c>
      <c r="FH37" t="s">
        <v>721</v>
      </c>
      <c r="FI37" t="s">
        <v>721</v>
      </c>
      <c r="FJ37" t="s">
        <v>721</v>
      </c>
      <c r="FK37" t="s">
        <v>721</v>
      </c>
      <c r="FL37" t="s">
        <v>721</v>
      </c>
      <c r="FM37" t="s">
        <v>721</v>
      </c>
      <c r="FN37" t="s">
        <v>721</v>
      </c>
      <c r="FO37" t="s">
        <v>721</v>
      </c>
      <c r="FP37" t="s">
        <v>721</v>
      </c>
      <c r="FQ37" t="s">
        <v>721</v>
      </c>
      <c r="FR37" t="s">
        <v>721</v>
      </c>
      <c r="FS37" t="s">
        <v>721</v>
      </c>
      <c r="FT37" t="s">
        <v>721</v>
      </c>
      <c r="FU37" t="s">
        <v>721</v>
      </c>
      <c r="FV37" t="s">
        <v>721</v>
      </c>
      <c r="FW37" t="s">
        <v>721</v>
      </c>
      <c r="FX37" t="s">
        <v>721</v>
      </c>
      <c r="FY37" t="s">
        <v>721</v>
      </c>
      <c r="FZ37" t="s">
        <v>721</v>
      </c>
      <c r="GA37" t="s">
        <v>721</v>
      </c>
      <c r="GB37" t="s">
        <v>721</v>
      </c>
      <c r="GC37" t="s">
        <v>721</v>
      </c>
      <c r="GD37" t="s">
        <v>721</v>
      </c>
      <c r="GE37" t="s">
        <v>721</v>
      </c>
      <c r="GF37" t="s">
        <v>721</v>
      </c>
      <c r="GG37" t="s">
        <v>721</v>
      </c>
      <c r="GH37" t="s">
        <v>721</v>
      </c>
      <c r="GI37" t="s">
        <v>721</v>
      </c>
      <c r="GJ37" t="s">
        <v>721</v>
      </c>
    </row>
    <row r="38" spans="12:192" x14ac:dyDescent="0.35">
      <c r="BV38" t="s">
        <v>732</v>
      </c>
      <c r="BW38" t="s">
        <v>725</v>
      </c>
      <c r="BX38" t="s">
        <v>725</v>
      </c>
      <c r="BY38" t="s">
        <v>725</v>
      </c>
      <c r="BZ38" t="s">
        <v>728</v>
      </c>
      <c r="CA38" t="s">
        <v>728</v>
      </c>
      <c r="CB38" t="s">
        <v>732</v>
      </c>
      <c r="CC38" t="s">
        <v>732</v>
      </c>
      <c r="CD38" t="s">
        <v>728</v>
      </c>
      <c r="CE38" t="s">
        <v>728</v>
      </c>
      <c r="CF38" t="s">
        <v>725</v>
      </c>
      <c r="CG38" t="s">
        <v>728</v>
      </c>
      <c r="CH38" t="s">
        <v>728</v>
      </c>
      <c r="CI38" t="s">
        <v>732</v>
      </c>
      <c r="CJ38" t="s">
        <v>725</v>
      </c>
      <c r="CK38" t="s">
        <v>732</v>
      </c>
      <c r="CL38" t="s">
        <v>728</v>
      </c>
      <c r="CM38" t="s">
        <v>725</v>
      </c>
      <c r="CN38" t="s">
        <v>725</v>
      </c>
      <c r="CO38" t="s">
        <v>728</v>
      </c>
      <c r="CP38" t="s">
        <v>728</v>
      </c>
      <c r="CQ38" t="s">
        <v>732</v>
      </c>
      <c r="CR38" t="s">
        <v>728</v>
      </c>
      <c r="CS38" t="s">
        <v>728</v>
      </c>
      <c r="CT38" t="s">
        <v>728</v>
      </c>
      <c r="CU38" t="s">
        <v>728</v>
      </c>
      <c r="CV38" t="s">
        <v>725</v>
      </c>
      <c r="CW38" t="s">
        <v>728</v>
      </c>
      <c r="CX38" t="s">
        <v>728</v>
      </c>
      <c r="CY38" t="s">
        <v>728</v>
      </c>
      <c r="CZ38" t="s">
        <v>728</v>
      </c>
      <c r="DA38" t="s">
        <v>725</v>
      </c>
      <c r="DB38" t="s">
        <v>725</v>
      </c>
      <c r="DC38" t="s">
        <v>725</v>
      </c>
      <c r="DD38" t="s">
        <v>725</v>
      </c>
      <c r="DE38" t="s">
        <v>725</v>
      </c>
      <c r="DF38" t="s">
        <v>725</v>
      </c>
      <c r="DG38" t="s">
        <v>725</v>
      </c>
      <c r="DH38" t="s">
        <v>725</v>
      </c>
      <c r="DI38" t="s">
        <v>725</v>
      </c>
      <c r="DJ38" t="s">
        <v>725</v>
      </c>
      <c r="DK38" t="s">
        <v>725</v>
      </c>
      <c r="DL38" t="s">
        <v>725</v>
      </c>
      <c r="DM38" t="s">
        <v>725</v>
      </c>
      <c r="DN38" t="s">
        <v>725</v>
      </c>
      <c r="DO38" t="s">
        <v>725</v>
      </c>
      <c r="DP38" t="s">
        <v>725</v>
      </c>
      <c r="DQ38" t="s">
        <v>725</v>
      </c>
      <c r="DR38" t="s">
        <v>725</v>
      </c>
      <c r="DS38" t="s">
        <v>725</v>
      </c>
      <c r="DT38" t="s">
        <v>725</v>
      </c>
      <c r="DU38" t="s">
        <v>725</v>
      </c>
      <c r="DV38" t="s">
        <v>725</v>
      </c>
      <c r="DW38" t="s">
        <v>725</v>
      </c>
      <c r="DX38" t="s">
        <v>725</v>
      </c>
      <c r="DY38" t="s">
        <v>725</v>
      </c>
      <c r="DZ38" t="s">
        <v>725</v>
      </c>
      <c r="EA38" t="s">
        <v>725</v>
      </c>
      <c r="EB38" t="s">
        <v>725</v>
      </c>
      <c r="EC38" t="s">
        <v>725</v>
      </c>
      <c r="ED38" t="s">
        <v>725</v>
      </c>
      <c r="EE38" t="s">
        <v>725</v>
      </c>
      <c r="EF38" t="s">
        <v>725</v>
      </c>
      <c r="EG38" t="s">
        <v>725</v>
      </c>
      <c r="EH38" t="s">
        <v>725</v>
      </c>
      <c r="EI38" t="s">
        <v>725</v>
      </c>
      <c r="EJ38" t="s">
        <v>725</v>
      </c>
      <c r="EK38" t="s">
        <v>725</v>
      </c>
      <c r="EL38" t="s">
        <v>725</v>
      </c>
      <c r="EM38" t="s">
        <v>725</v>
      </c>
      <c r="EN38" t="s">
        <v>725</v>
      </c>
      <c r="EO38" t="s">
        <v>725</v>
      </c>
      <c r="EP38" t="s">
        <v>725</v>
      </c>
      <c r="EQ38" t="s">
        <v>725</v>
      </c>
      <c r="ER38" t="s">
        <v>725</v>
      </c>
      <c r="ES38" t="s">
        <v>725</v>
      </c>
      <c r="ET38" t="s">
        <v>725</v>
      </c>
      <c r="EU38" t="s">
        <v>725</v>
      </c>
      <c r="EV38" t="s">
        <v>725</v>
      </c>
      <c r="EW38" t="s">
        <v>725</v>
      </c>
      <c r="EX38" t="s">
        <v>725</v>
      </c>
      <c r="EY38" t="s">
        <v>725</v>
      </c>
      <c r="EZ38" t="s">
        <v>725</v>
      </c>
      <c r="FA38" t="s">
        <v>725</v>
      </c>
      <c r="FB38" t="s">
        <v>725</v>
      </c>
      <c r="FC38" t="s">
        <v>725</v>
      </c>
      <c r="FD38" t="s">
        <v>725</v>
      </c>
      <c r="FE38" t="s">
        <v>725</v>
      </c>
      <c r="FF38" t="s">
        <v>725</v>
      </c>
      <c r="FG38" t="s">
        <v>725</v>
      </c>
      <c r="FH38" t="s">
        <v>725</v>
      </c>
      <c r="FI38" t="s">
        <v>725</v>
      </c>
      <c r="FJ38" t="s">
        <v>725</v>
      </c>
      <c r="FK38" t="s">
        <v>725</v>
      </c>
      <c r="FL38" t="s">
        <v>725</v>
      </c>
      <c r="FM38" t="s">
        <v>725</v>
      </c>
      <c r="FN38" t="s">
        <v>725</v>
      </c>
      <c r="FO38" t="s">
        <v>725</v>
      </c>
      <c r="FP38" t="s">
        <v>725</v>
      </c>
      <c r="FQ38" t="s">
        <v>725</v>
      </c>
      <c r="FR38" t="s">
        <v>725</v>
      </c>
      <c r="FS38" t="s">
        <v>725</v>
      </c>
      <c r="FT38" t="s">
        <v>725</v>
      </c>
      <c r="FU38" t="s">
        <v>725</v>
      </c>
      <c r="FV38" t="s">
        <v>725</v>
      </c>
      <c r="FW38" t="s">
        <v>725</v>
      </c>
      <c r="FX38" t="s">
        <v>725</v>
      </c>
      <c r="FY38" t="s">
        <v>725</v>
      </c>
      <c r="FZ38" t="s">
        <v>725</v>
      </c>
      <c r="GA38" t="s">
        <v>725</v>
      </c>
      <c r="GB38" t="s">
        <v>725</v>
      </c>
      <c r="GC38" t="s">
        <v>725</v>
      </c>
      <c r="GD38" t="s">
        <v>725</v>
      </c>
      <c r="GE38" t="s">
        <v>725</v>
      </c>
      <c r="GF38" t="s">
        <v>725</v>
      </c>
      <c r="GG38" t="s">
        <v>725</v>
      </c>
      <c r="GH38" t="s">
        <v>725</v>
      </c>
      <c r="GI38" t="s">
        <v>725</v>
      </c>
      <c r="GJ38" t="s">
        <v>725</v>
      </c>
    </row>
    <row r="39" spans="12:192" x14ac:dyDescent="0.35">
      <c r="BV39" t="s">
        <v>735</v>
      </c>
      <c r="BW39" t="s">
        <v>728</v>
      </c>
      <c r="BX39" t="s">
        <v>728</v>
      </c>
      <c r="BY39" t="s">
        <v>728</v>
      </c>
      <c r="BZ39" t="s">
        <v>732</v>
      </c>
      <c r="CA39" t="s">
        <v>732</v>
      </c>
      <c r="CB39" t="s">
        <v>735</v>
      </c>
      <c r="CC39" t="s">
        <v>735</v>
      </c>
      <c r="CD39" t="s">
        <v>732</v>
      </c>
      <c r="CE39" t="s">
        <v>732</v>
      </c>
      <c r="CF39" t="s">
        <v>728</v>
      </c>
      <c r="CG39" t="s">
        <v>732</v>
      </c>
      <c r="CH39" t="s">
        <v>732</v>
      </c>
      <c r="CI39" t="s">
        <v>735</v>
      </c>
      <c r="CJ39" t="s">
        <v>728</v>
      </c>
      <c r="CK39" t="s">
        <v>735</v>
      </c>
      <c r="CL39" t="s">
        <v>732</v>
      </c>
      <c r="CM39" t="s">
        <v>728</v>
      </c>
      <c r="CN39" t="s">
        <v>728</v>
      </c>
      <c r="CO39" t="s">
        <v>732</v>
      </c>
      <c r="CP39" t="s">
        <v>732</v>
      </c>
      <c r="CQ39" t="s">
        <v>735</v>
      </c>
      <c r="CR39" t="s">
        <v>732</v>
      </c>
      <c r="CS39" t="s">
        <v>732</v>
      </c>
      <c r="CT39" t="s">
        <v>732</v>
      </c>
      <c r="CU39" t="s">
        <v>732</v>
      </c>
      <c r="CV39" t="s">
        <v>728</v>
      </c>
      <c r="CW39" t="s">
        <v>732</v>
      </c>
      <c r="CX39" t="s">
        <v>732</v>
      </c>
      <c r="CY39" t="s">
        <v>732</v>
      </c>
      <c r="CZ39" t="s">
        <v>732</v>
      </c>
      <c r="DA39" t="s">
        <v>728</v>
      </c>
      <c r="DB39" t="s">
        <v>728</v>
      </c>
      <c r="DC39" t="s">
        <v>728</v>
      </c>
      <c r="DD39" t="s">
        <v>728</v>
      </c>
      <c r="DE39" t="s">
        <v>728</v>
      </c>
      <c r="DF39" t="s">
        <v>728</v>
      </c>
      <c r="DG39" t="s">
        <v>728</v>
      </c>
      <c r="DH39" t="s">
        <v>728</v>
      </c>
      <c r="DI39" t="s">
        <v>728</v>
      </c>
      <c r="DJ39" t="s">
        <v>728</v>
      </c>
      <c r="DK39" t="s">
        <v>728</v>
      </c>
      <c r="DL39" t="s">
        <v>728</v>
      </c>
      <c r="DM39" t="s">
        <v>728</v>
      </c>
      <c r="DN39" t="s">
        <v>728</v>
      </c>
      <c r="DO39" t="s">
        <v>728</v>
      </c>
      <c r="DP39" t="s">
        <v>728</v>
      </c>
      <c r="DQ39" t="s">
        <v>728</v>
      </c>
      <c r="DR39" t="s">
        <v>728</v>
      </c>
      <c r="DS39" t="s">
        <v>728</v>
      </c>
      <c r="DT39" t="s">
        <v>728</v>
      </c>
      <c r="DU39" t="s">
        <v>728</v>
      </c>
      <c r="DV39" t="s">
        <v>728</v>
      </c>
      <c r="DW39" t="s">
        <v>728</v>
      </c>
      <c r="DX39" t="s">
        <v>728</v>
      </c>
      <c r="DY39" t="s">
        <v>728</v>
      </c>
      <c r="DZ39" t="s">
        <v>728</v>
      </c>
      <c r="EA39" t="s">
        <v>728</v>
      </c>
      <c r="EB39" t="s">
        <v>728</v>
      </c>
      <c r="EC39" t="s">
        <v>728</v>
      </c>
      <c r="ED39" t="s">
        <v>728</v>
      </c>
      <c r="EE39" t="s">
        <v>728</v>
      </c>
      <c r="EF39" t="s">
        <v>728</v>
      </c>
      <c r="EG39" t="s">
        <v>728</v>
      </c>
      <c r="EH39" t="s">
        <v>728</v>
      </c>
      <c r="EI39" t="s">
        <v>728</v>
      </c>
      <c r="EJ39" t="s">
        <v>728</v>
      </c>
      <c r="EK39" t="s">
        <v>728</v>
      </c>
      <c r="EL39" t="s">
        <v>728</v>
      </c>
      <c r="EM39" t="s">
        <v>728</v>
      </c>
      <c r="EN39" t="s">
        <v>728</v>
      </c>
      <c r="EO39" t="s">
        <v>728</v>
      </c>
      <c r="EP39" t="s">
        <v>728</v>
      </c>
      <c r="EQ39" t="s">
        <v>728</v>
      </c>
      <c r="ER39" t="s">
        <v>728</v>
      </c>
      <c r="ES39" t="s">
        <v>728</v>
      </c>
      <c r="ET39" t="s">
        <v>728</v>
      </c>
      <c r="EU39" t="s">
        <v>728</v>
      </c>
      <c r="EV39" t="s">
        <v>728</v>
      </c>
      <c r="EW39" t="s">
        <v>728</v>
      </c>
      <c r="EX39" t="s">
        <v>728</v>
      </c>
      <c r="EY39" t="s">
        <v>728</v>
      </c>
      <c r="EZ39" t="s">
        <v>728</v>
      </c>
      <c r="FA39" t="s">
        <v>728</v>
      </c>
      <c r="FB39" t="s">
        <v>728</v>
      </c>
      <c r="FC39" t="s">
        <v>728</v>
      </c>
      <c r="FD39" t="s">
        <v>728</v>
      </c>
      <c r="FE39" t="s">
        <v>728</v>
      </c>
      <c r="FF39" t="s">
        <v>728</v>
      </c>
      <c r="FG39" t="s">
        <v>728</v>
      </c>
      <c r="FH39" t="s">
        <v>728</v>
      </c>
      <c r="FI39" t="s">
        <v>728</v>
      </c>
      <c r="FJ39" t="s">
        <v>728</v>
      </c>
      <c r="FK39" t="s">
        <v>728</v>
      </c>
      <c r="FL39" t="s">
        <v>728</v>
      </c>
      <c r="FM39" t="s">
        <v>728</v>
      </c>
      <c r="FN39" t="s">
        <v>728</v>
      </c>
      <c r="FO39" t="s">
        <v>728</v>
      </c>
      <c r="FP39" t="s">
        <v>728</v>
      </c>
      <c r="FQ39" t="s">
        <v>728</v>
      </c>
      <c r="FR39" t="s">
        <v>728</v>
      </c>
      <c r="FS39" t="s">
        <v>728</v>
      </c>
      <c r="FT39" t="s">
        <v>728</v>
      </c>
      <c r="FU39" t="s">
        <v>728</v>
      </c>
      <c r="FV39" t="s">
        <v>728</v>
      </c>
      <c r="FW39" t="s">
        <v>728</v>
      </c>
      <c r="FX39" t="s">
        <v>728</v>
      </c>
      <c r="FY39" t="s">
        <v>728</v>
      </c>
      <c r="FZ39" t="s">
        <v>728</v>
      </c>
      <c r="GA39" t="s">
        <v>728</v>
      </c>
      <c r="GB39" t="s">
        <v>728</v>
      </c>
      <c r="GC39" t="s">
        <v>728</v>
      </c>
      <c r="GD39" t="s">
        <v>728</v>
      </c>
      <c r="GE39" t="s">
        <v>728</v>
      </c>
      <c r="GF39" t="s">
        <v>728</v>
      </c>
      <c r="GG39" t="s">
        <v>728</v>
      </c>
      <c r="GH39" t="s">
        <v>728</v>
      </c>
      <c r="GI39" t="s">
        <v>728</v>
      </c>
      <c r="GJ39" t="s">
        <v>728</v>
      </c>
    </row>
    <row r="40" spans="12:192" x14ac:dyDescent="0.35">
      <c r="BV40" t="s">
        <v>739</v>
      </c>
      <c r="BW40" t="s">
        <v>732</v>
      </c>
      <c r="BX40" t="s">
        <v>732</v>
      </c>
      <c r="BY40" t="s">
        <v>732</v>
      </c>
      <c r="BZ40" t="s">
        <v>735</v>
      </c>
      <c r="CA40" t="s">
        <v>739</v>
      </c>
      <c r="CB40" t="s">
        <v>739</v>
      </c>
      <c r="CC40" t="s">
        <v>739</v>
      </c>
      <c r="CD40" t="s">
        <v>735</v>
      </c>
      <c r="CE40" t="s">
        <v>739</v>
      </c>
      <c r="CF40" t="s">
        <v>732</v>
      </c>
      <c r="CG40" t="s">
        <v>739</v>
      </c>
      <c r="CH40" t="s">
        <v>739</v>
      </c>
      <c r="CI40" t="s">
        <v>739</v>
      </c>
      <c r="CJ40" t="s">
        <v>732</v>
      </c>
      <c r="CK40" t="s">
        <v>739</v>
      </c>
      <c r="CL40" t="s">
        <v>739</v>
      </c>
      <c r="CM40" t="s">
        <v>732</v>
      </c>
      <c r="CN40" t="s">
        <v>732</v>
      </c>
      <c r="CO40" t="s">
        <v>739</v>
      </c>
      <c r="CP40" t="s">
        <v>735</v>
      </c>
      <c r="CQ40" t="s">
        <v>739</v>
      </c>
      <c r="CR40" t="s">
        <v>739</v>
      </c>
      <c r="CS40" t="s">
        <v>739</v>
      </c>
      <c r="CT40" t="s">
        <v>739</v>
      </c>
      <c r="CU40" t="s">
        <v>735</v>
      </c>
      <c r="CV40" t="s">
        <v>732</v>
      </c>
      <c r="CW40" t="s">
        <v>739</v>
      </c>
      <c r="CX40" t="s">
        <v>739</v>
      </c>
      <c r="CY40" t="s">
        <v>735</v>
      </c>
      <c r="CZ40" t="s">
        <v>735</v>
      </c>
      <c r="DA40" t="s">
        <v>732</v>
      </c>
      <c r="DB40" t="s">
        <v>732</v>
      </c>
      <c r="DC40" t="s">
        <v>732</v>
      </c>
      <c r="DD40" t="s">
        <v>732</v>
      </c>
      <c r="DE40" t="s">
        <v>732</v>
      </c>
      <c r="DF40" t="s">
        <v>732</v>
      </c>
      <c r="DG40" t="s">
        <v>732</v>
      </c>
      <c r="DH40" t="s">
        <v>732</v>
      </c>
      <c r="DI40" t="s">
        <v>732</v>
      </c>
      <c r="DJ40" t="s">
        <v>732</v>
      </c>
      <c r="DK40" t="s">
        <v>732</v>
      </c>
      <c r="DL40" t="s">
        <v>732</v>
      </c>
      <c r="DM40" t="s">
        <v>732</v>
      </c>
      <c r="DN40" t="s">
        <v>732</v>
      </c>
      <c r="DO40" t="s">
        <v>732</v>
      </c>
      <c r="DP40" t="s">
        <v>732</v>
      </c>
      <c r="DQ40" t="s">
        <v>732</v>
      </c>
      <c r="DR40" t="s">
        <v>732</v>
      </c>
      <c r="DS40" t="s">
        <v>732</v>
      </c>
      <c r="DT40" t="s">
        <v>732</v>
      </c>
      <c r="DU40" t="s">
        <v>732</v>
      </c>
      <c r="DV40" t="s">
        <v>732</v>
      </c>
      <c r="DW40" t="s">
        <v>732</v>
      </c>
      <c r="DX40" t="s">
        <v>732</v>
      </c>
      <c r="DY40" t="s">
        <v>732</v>
      </c>
      <c r="DZ40" t="s">
        <v>732</v>
      </c>
      <c r="EA40" t="s">
        <v>732</v>
      </c>
      <c r="EB40" t="s">
        <v>732</v>
      </c>
      <c r="EC40" t="s">
        <v>732</v>
      </c>
      <c r="ED40" t="s">
        <v>732</v>
      </c>
      <c r="EE40" t="s">
        <v>732</v>
      </c>
      <c r="EF40" t="s">
        <v>732</v>
      </c>
      <c r="EG40" t="s">
        <v>732</v>
      </c>
      <c r="EH40" t="s">
        <v>732</v>
      </c>
      <c r="EI40" t="s">
        <v>732</v>
      </c>
      <c r="EJ40" t="s">
        <v>732</v>
      </c>
      <c r="EK40" t="s">
        <v>732</v>
      </c>
      <c r="EL40" t="s">
        <v>732</v>
      </c>
      <c r="EM40" t="s">
        <v>732</v>
      </c>
      <c r="EN40" t="s">
        <v>732</v>
      </c>
      <c r="EO40" t="s">
        <v>732</v>
      </c>
      <c r="EP40" t="s">
        <v>732</v>
      </c>
      <c r="EQ40" t="s">
        <v>732</v>
      </c>
      <c r="ER40" t="s">
        <v>732</v>
      </c>
      <c r="ES40" t="s">
        <v>732</v>
      </c>
      <c r="ET40" t="s">
        <v>732</v>
      </c>
      <c r="EU40" t="s">
        <v>732</v>
      </c>
      <c r="EV40" t="s">
        <v>732</v>
      </c>
      <c r="EW40" t="s">
        <v>732</v>
      </c>
      <c r="EX40" t="s">
        <v>732</v>
      </c>
      <c r="EY40" t="s">
        <v>732</v>
      </c>
      <c r="EZ40" t="s">
        <v>732</v>
      </c>
      <c r="FA40" t="s">
        <v>732</v>
      </c>
      <c r="FB40" t="s">
        <v>732</v>
      </c>
      <c r="FC40" t="s">
        <v>732</v>
      </c>
      <c r="FD40" t="s">
        <v>732</v>
      </c>
      <c r="FE40" t="s">
        <v>732</v>
      </c>
      <c r="FF40" t="s">
        <v>732</v>
      </c>
      <c r="FG40" t="s">
        <v>732</v>
      </c>
      <c r="FH40" t="s">
        <v>732</v>
      </c>
      <c r="FI40" t="s">
        <v>732</v>
      </c>
      <c r="FJ40" t="s">
        <v>732</v>
      </c>
      <c r="FK40" t="s">
        <v>732</v>
      </c>
      <c r="FL40" t="s">
        <v>732</v>
      </c>
      <c r="FM40" t="s">
        <v>732</v>
      </c>
      <c r="FN40" t="s">
        <v>732</v>
      </c>
      <c r="FO40" t="s">
        <v>732</v>
      </c>
      <c r="FP40" t="s">
        <v>732</v>
      </c>
      <c r="FQ40" t="s">
        <v>732</v>
      </c>
      <c r="FR40" t="s">
        <v>732</v>
      </c>
      <c r="FS40" t="s">
        <v>732</v>
      </c>
      <c r="FT40" t="s">
        <v>732</v>
      </c>
      <c r="FU40" t="s">
        <v>732</v>
      </c>
      <c r="FV40" t="s">
        <v>732</v>
      </c>
      <c r="FW40" t="s">
        <v>732</v>
      </c>
      <c r="FX40" t="s">
        <v>732</v>
      </c>
      <c r="FY40" t="s">
        <v>732</v>
      </c>
      <c r="FZ40" t="s">
        <v>732</v>
      </c>
      <c r="GA40" t="s">
        <v>732</v>
      </c>
      <c r="GB40" t="s">
        <v>732</v>
      </c>
      <c r="GC40" t="s">
        <v>732</v>
      </c>
      <c r="GD40" t="s">
        <v>732</v>
      </c>
      <c r="GE40" t="s">
        <v>732</v>
      </c>
      <c r="GF40" t="s">
        <v>732</v>
      </c>
      <c r="GG40" t="s">
        <v>732</v>
      </c>
      <c r="GH40" t="s">
        <v>732</v>
      </c>
      <c r="GI40" t="s">
        <v>732</v>
      </c>
      <c r="GJ40" t="s">
        <v>732</v>
      </c>
    </row>
    <row r="41" spans="12:192" x14ac:dyDescent="0.35">
      <c r="CF41" t="s">
        <v>739</v>
      </c>
      <c r="DA41" t="s">
        <v>735</v>
      </c>
      <c r="DB41" t="s">
        <v>735</v>
      </c>
      <c r="DC41" t="s">
        <v>735</v>
      </c>
      <c r="DD41" t="s">
        <v>735</v>
      </c>
      <c r="DE41" t="s">
        <v>735</v>
      </c>
      <c r="DF41" t="s">
        <v>735</v>
      </c>
      <c r="DG41" t="s">
        <v>735</v>
      </c>
      <c r="DH41" t="s">
        <v>735</v>
      </c>
      <c r="DI41" t="s">
        <v>735</v>
      </c>
      <c r="DJ41" t="s">
        <v>735</v>
      </c>
      <c r="DK41" t="s">
        <v>735</v>
      </c>
      <c r="DL41" t="s">
        <v>735</v>
      </c>
      <c r="DM41" t="s">
        <v>735</v>
      </c>
      <c r="DN41" t="s">
        <v>735</v>
      </c>
      <c r="DO41" t="s">
        <v>735</v>
      </c>
      <c r="DP41" t="s">
        <v>735</v>
      </c>
      <c r="DQ41" t="s">
        <v>735</v>
      </c>
      <c r="DR41" t="s">
        <v>735</v>
      </c>
      <c r="DS41" t="s">
        <v>735</v>
      </c>
      <c r="DT41" t="s">
        <v>735</v>
      </c>
      <c r="DU41" t="s">
        <v>735</v>
      </c>
      <c r="DV41" t="s">
        <v>735</v>
      </c>
      <c r="DW41" t="s">
        <v>735</v>
      </c>
      <c r="DX41" t="s">
        <v>735</v>
      </c>
      <c r="DY41" t="s">
        <v>735</v>
      </c>
      <c r="DZ41" t="s">
        <v>735</v>
      </c>
      <c r="EA41" t="s">
        <v>735</v>
      </c>
      <c r="EB41" t="s">
        <v>735</v>
      </c>
      <c r="EC41" t="s">
        <v>735</v>
      </c>
      <c r="ED41" t="s">
        <v>735</v>
      </c>
      <c r="EE41" t="s">
        <v>735</v>
      </c>
      <c r="EF41" t="s">
        <v>735</v>
      </c>
      <c r="EG41" t="s">
        <v>735</v>
      </c>
      <c r="EH41" t="s">
        <v>735</v>
      </c>
      <c r="EI41" t="s">
        <v>735</v>
      </c>
      <c r="EJ41" t="s">
        <v>735</v>
      </c>
      <c r="EK41" t="s">
        <v>735</v>
      </c>
      <c r="EL41" t="s">
        <v>735</v>
      </c>
      <c r="EM41" t="s">
        <v>735</v>
      </c>
      <c r="EN41" t="s">
        <v>735</v>
      </c>
      <c r="EO41" t="s">
        <v>735</v>
      </c>
      <c r="EP41" t="s">
        <v>735</v>
      </c>
      <c r="EQ41" t="s">
        <v>735</v>
      </c>
      <c r="ER41" t="s">
        <v>735</v>
      </c>
      <c r="ES41" t="s">
        <v>735</v>
      </c>
      <c r="ET41" t="s">
        <v>735</v>
      </c>
      <c r="EU41" t="s">
        <v>735</v>
      </c>
      <c r="EV41" t="s">
        <v>735</v>
      </c>
      <c r="EW41" t="s">
        <v>735</v>
      </c>
      <c r="EX41" t="s">
        <v>735</v>
      </c>
      <c r="EY41" t="s">
        <v>735</v>
      </c>
      <c r="EZ41" t="s">
        <v>735</v>
      </c>
      <c r="FA41" t="s">
        <v>735</v>
      </c>
      <c r="FB41" t="s">
        <v>735</v>
      </c>
      <c r="FC41" t="s">
        <v>735</v>
      </c>
      <c r="FD41" t="s">
        <v>735</v>
      </c>
      <c r="FE41" t="s">
        <v>735</v>
      </c>
      <c r="FF41" t="s">
        <v>735</v>
      </c>
      <c r="FG41" t="s">
        <v>735</v>
      </c>
      <c r="FH41" t="s">
        <v>735</v>
      </c>
      <c r="FI41" t="s">
        <v>735</v>
      </c>
      <c r="FJ41" t="s">
        <v>735</v>
      </c>
      <c r="FK41" t="s">
        <v>735</v>
      </c>
      <c r="FL41" t="s">
        <v>735</v>
      </c>
      <c r="FM41" t="s">
        <v>735</v>
      </c>
      <c r="FN41" t="s">
        <v>735</v>
      </c>
      <c r="FO41" t="s">
        <v>735</v>
      </c>
      <c r="FP41" t="s">
        <v>735</v>
      </c>
      <c r="FQ41" t="s">
        <v>735</v>
      </c>
      <c r="FR41" t="s">
        <v>735</v>
      </c>
      <c r="FS41" t="s">
        <v>735</v>
      </c>
      <c r="FT41" t="s">
        <v>735</v>
      </c>
      <c r="FU41" t="s">
        <v>735</v>
      </c>
      <c r="FV41" t="s">
        <v>735</v>
      </c>
      <c r="FW41" t="s">
        <v>735</v>
      </c>
      <c r="FX41" t="s">
        <v>735</v>
      </c>
      <c r="FY41" t="s">
        <v>735</v>
      </c>
      <c r="FZ41" t="s">
        <v>735</v>
      </c>
      <c r="GA41" t="s">
        <v>735</v>
      </c>
      <c r="GB41" t="s">
        <v>735</v>
      </c>
      <c r="GC41" t="s">
        <v>735</v>
      </c>
      <c r="GD41" t="s">
        <v>735</v>
      </c>
      <c r="GE41" t="s">
        <v>735</v>
      </c>
      <c r="GF41" t="s">
        <v>735</v>
      </c>
      <c r="GG41" t="s">
        <v>735</v>
      </c>
      <c r="GH41" t="s">
        <v>735</v>
      </c>
      <c r="GI41" t="s">
        <v>735</v>
      </c>
      <c r="GJ41" t="s">
        <v>735</v>
      </c>
    </row>
    <row r="42" spans="12:192" x14ac:dyDescent="0.35">
      <c r="DA42" t="s">
        <v>739</v>
      </c>
      <c r="DB42" t="s">
        <v>739</v>
      </c>
      <c r="DC42" t="s">
        <v>739</v>
      </c>
      <c r="DD42" t="s">
        <v>739</v>
      </c>
      <c r="DE42" t="s">
        <v>739</v>
      </c>
      <c r="DF42" t="s">
        <v>739</v>
      </c>
      <c r="DG42" t="s">
        <v>739</v>
      </c>
      <c r="DH42" t="s">
        <v>739</v>
      </c>
      <c r="DI42" t="s">
        <v>739</v>
      </c>
      <c r="DJ42" t="s">
        <v>739</v>
      </c>
      <c r="DK42" t="s">
        <v>739</v>
      </c>
      <c r="DL42" t="s">
        <v>739</v>
      </c>
      <c r="DM42" t="s">
        <v>739</v>
      </c>
      <c r="DN42" t="s">
        <v>739</v>
      </c>
      <c r="DO42" t="s">
        <v>739</v>
      </c>
      <c r="DP42" t="s">
        <v>739</v>
      </c>
      <c r="DQ42" t="s">
        <v>739</v>
      </c>
      <c r="DR42" t="s">
        <v>739</v>
      </c>
      <c r="DS42" t="s">
        <v>739</v>
      </c>
      <c r="DT42" t="s">
        <v>739</v>
      </c>
      <c r="DU42" t="s">
        <v>739</v>
      </c>
      <c r="DV42" t="s">
        <v>739</v>
      </c>
      <c r="DW42" t="s">
        <v>739</v>
      </c>
      <c r="DX42" t="s">
        <v>739</v>
      </c>
      <c r="DY42" t="s">
        <v>739</v>
      </c>
      <c r="DZ42" t="s">
        <v>739</v>
      </c>
      <c r="EA42" t="s">
        <v>739</v>
      </c>
      <c r="EB42" t="s">
        <v>739</v>
      </c>
      <c r="EC42" t="s">
        <v>739</v>
      </c>
      <c r="ED42" t="s">
        <v>739</v>
      </c>
      <c r="EE42" t="s">
        <v>739</v>
      </c>
      <c r="EF42" t="s">
        <v>739</v>
      </c>
      <c r="EG42" t="s">
        <v>739</v>
      </c>
      <c r="EH42" t="s">
        <v>739</v>
      </c>
      <c r="EI42" t="s">
        <v>739</v>
      </c>
      <c r="EJ42" t="s">
        <v>739</v>
      </c>
      <c r="EK42" t="s">
        <v>739</v>
      </c>
      <c r="EL42" t="s">
        <v>739</v>
      </c>
      <c r="EM42" t="s">
        <v>739</v>
      </c>
      <c r="EN42" t="s">
        <v>739</v>
      </c>
      <c r="EO42" t="s">
        <v>739</v>
      </c>
      <c r="EP42" t="s">
        <v>739</v>
      </c>
      <c r="EQ42" t="s">
        <v>739</v>
      </c>
      <c r="ER42" t="s">
        <v>739</v>
      </c>
      <c r="ES42" t="s">
        <v>739</v>
      </c>
      <c r="ET42" t="s">
        <v>739</v>
      </c>
      <c r="EU42" t="s">
        <v>739</v>
      </c>
      <c r="EV42" t="s">
        <v>739</v>
      </c>
      <c r="EW42" t="s">
        <v>739</v>
      </c>
      <c r="EX42" t="s">
        <v>739</v>
      </c>
      <c r="EY42" t="s">
        <v>739</v>
      </c>
      <c r="EZ42" t="s">
        <v>739</v>
      </c>
      <c r="FA42" t="s">
        <v>739</v>
      </c>
      <c r="FB42" t="s">
        <v>739</v>
      </c>
      <c r="FC42" t="s">
        <v>739</v>
      </c>
      <c r="FD42" t="s">
        <v>739</v>
      </c>
      <c r="FE42" t="s">
        <v>739</v>
      </c>
      <c r="FF42" t="s">
        <v>739</v>
      </c>
      <c r="FG42" t="s">
        <v>739</v>
      </c>
      <c r="FH42" t="s">
        <v>739</v>
      </c>
      <c r="FI42" t="s">
        <v>739</v>
      </c>
      <c r="FJ42" t="s">
        <v>739</v>
      </c>
      <c r="FK42" t="s">
        <v>739</v>
      </c>
      <c r="FL42" t="s">
        <v>739</v>
      </c>
      <c r="FM42" t="s">
        <v>739</v>
      </c>
      <c r="FN42" t="s">
        <v>739</v>
      </c>
      <c r="FO42" t="s">
        <v>739</v>
      </c>
      <c r="FP42" t="s">
        <v>739</v>
      </c>
      <c r="FQ42" t="s">
        <v>739</v>
      </c>
      <c r="FR42" t="s">
        <v>739</v>
      </c>
      <c r="FS42" t="s">
        <v>739</v>
      </c>
      <c r="FT42" t="s">
        <v>739</v>
      </c>
      <c r="FU42" t="s">
        <v>739</v>
      </c>
      <c r="FV42" t="s">
        <v>739</v>
      </c>
      <c r="FW42" t="s">
        <v>739</v>
      </c>
      <c r="FX42" t="s">
        <v>739</v>
      </c>
      <c r="FY42" t="s">
        <v>739</v>
      </c>
      <c r="FZ42" t="s">
        <v>739</v>
      </c>
      <c r="GA42" t="s">
        <v>739</v>
      </c>
      <c r="GB42" t="s">
        <v>739</v>
      </c>
      <c r="GC42" t="s">
        <v>739</v>
      </c>
      <c r="GD42" t="s">
        <v>739</v>
      </c>
      <c r="GE42" t="s">
        <v>739</v>
      </c>
      <c r="GF42" t="s">
        <v>739</v>
      </c>
      <c r="GG42" t="s">
        <v>739</v>
      </c>
      <c r="GH42" t="s">
        <v>739</v>
      </c>
      <c r="GI42" t="s">
        <v>739</v>
      </c>
      <c r="GJ42" t="s">
        <v>739</v>
      </c>
    </row>
    <row r="44" spans="12:192" x14ac:dyDescent="0.35">
      <c r="BV44" s="2" t="s">
        <v>1350</v>
      </c>
      <c r="BW44" t="s">
        <v>1326</v>
      </c>
      <c r="BX44" t="s">
        <v>1328</v>
      </c>
      <c r="BY44" t="s">
        <v>1351</v>
      </c>
      <c r="BZ44" t="s">
        <v>1342</v>
      </c>
      <c r="CA44" t="s">
        <v>1345</v>
      </c>
      <c r="CB44" t="s">
        <v>1324</v>
      </c>
      <c r="CC44" t="s">
        <v>1341</v>
      </c>
      <c r="CD44" t="s">
        <v>1344</v>
      </c>
      <c r="CE44" t="s">
        <v>1354</v>
      </c>
      <c r="CF44" t="s">
        <v>1346</v>
      </c>
      <c r="CG44" t="s">
        <v>1347</v>
      </c>
      <c r="CH44" t="s">
        <v>1338</v>
      </c>
      <c r="CI44" t="s">
        <v>1339</v>
      </c>
      <c r="CJ44" t="s">
        <v>1336</v>
      </c>
      <c r="CK44" t="s">
        <v>1335</v>
      </c>
      <c r="CL44" t="s">
        <v>1353</v>
      </c>
      <c r="CM44" t="s">
        <v>1343</v>
      </c>
      <c r="CN44" t="s">
        <v>1332</v>
      </c>
      <c r="CO44" t="s">
        <v>1330</v>
      </c>
      <c r="CP44" t="s">
        <v>1340</v>
      </c>
      <c r="CQ44" t="s">
        <v>1327</v>
      </c>
      <c r="CR44" t="s">
        <v>1352</v>
      </c>
      <c r="CS44" t="s">
        <v>1329</v>
      </c>
      <c r="CT44" t="s">
        <v>1348</v>
      </c>
      <c r="CU44" t="s">
        <v>1333</v>
      </c>
      <c r="CV44" t="s">
        <v>1325</v>
      </c>
    </row>
    <row r="46" spans="12:192" x14ac:dyDescent="0.35">
      <c r="BV46" t="b">
        <v>1</v>
      </c>
      <c r="BW46" t="b">
        <v>1</v>
      </c>
      <c r="BX46" t="b">
        <v>1</v>
      </c>
      <c r="BY46" t="b">
        <v>1</v>
      </c>
      <c r="BZ46" t="b">
        <v>1</v>
      </c>
      <c r="CA46" t="b">
        <v>1</v>
      </c>
      <c r="CB46" t="b">
        <v>1</v>
      </c>
      <c r="CC46" t="b">
        <v>0</v>
      </c>
      <c r="CD46" t="b">
        <v>1</v>
      </c>
      <c r="CE46" t="b">
        <v>1</v>
      </c>
      <c r="CF46" t="b">
        <v>0</v>
      </c>
      <c r="CG46" t="b">
        <v>1</v>
      </c>
      <c r="CH46" t="b">
        <v>1</v>
      </c>
      <c r="CI46" t="b">
        <v>0</v>
      </c>
      <c r="CJ46" t="b">
        <v>1</v>
      </c>
      <c r="CK46" t="b">
        <v>1</v>
      </c>
      <c r="CL46" t="b">
        <v>1</v>
      </c>
      <c r="CM46" t="b">
        <v>1</v>
      </c>
      <c r="CN46" t="b">
        <v>1</v>
      </c>
      <c r="CO46" t="b">
        <v>1</v>
      </c>
      <c r="CP46" t="b">
        <v>1</v>
      </c>
      <c r="CQ46" t="b">
        <v>1</v>
      </c>
      <c r="CR46" t="b">
        <v>1</v>
      </c>
      <c r="CS46" t="b">
        <v>1</v>
      </c>
      <c r="CT46" t="b">
        <v>1</v>
      </c>
      <c r="CU46" t="b">
        <v>0</v>
      </c>
      <c r="CV46" t="b">
        <v>1</v>
      </c>
      <c r="CW46" t="b">
        <v>1</v>
      </c>
      <c r="CX46" t="b">
        <v>1</v>
      </c>
      <c r="CY46" t="b">
        <v>1</v>
      </c>
      <c r="CZ46" t="b">
        <v>1</v>
      </c>
    </row>
    <row r="49" spans="74:100" x14ac:dyDescent="0.35">
      <c r="BV49">
        <v>27</v>
      </c>
      <c r="BW49">
        <v>3</v>
      </c>
      <c r="BX49">
        <v>5</v>
      </c>
      <c r="BY49">
        <v>28</v>
      </c>
      <c r="BZ49">
        <v>19</v>
      </c>
      <c r="CA49">
        <v>22</v>
      </c>
      <c r="CB49">
        <v>1</v>
      </c>
      <c r="CC49">
        <v>18</v>
      </c>
      <c r="CD49">
        <v>21</v>
      </c>
      <c r="CE49">
        <v>31</v>
      </c>
      <c r="CF49">
        <v>23</v>
      </c>
      <c r="CG49">
        <v>24</v>
      </c>
      <c r="CH49">
        <v>15</v>
      </c>
      <c r="CI49">
        <v>16</v>
      </c>
      <c r="CJ49">
        <v>13</v>
      </c>
      <c r="CK49">
        <v>12</v>
      </c>
      <c r="CL49">
        <v>30</v>
      </c>
      <c r="CM49">
        <v>20</v>
      </c>
      <c r="CN49">
        <v>9</v>
      </c>
      <c r="CO49">
        <v>7</v>
      </c>
      <c r="CP49">
        <v>17</v>
      </c>
      <c r="CQ49">
        <v>4</v>
      </c>
      <c r="CR49">
        <v>29</v>
      </c>
      <c r="CS49">
        <v>6</v>
      </c>
      <c r="CT49">
        <v>25</v>
      </c>
      <c r="CU49">
        <v>10</v>
      </c>
      <c r="CV49">
        <v>2</v>
      </c>
    </row>
    <row r="50" spans="74:100" ht="43.5" x14ac:dyDescent="0.35">
      <c r="BV50" t="s">
        <v>1324</v>
      </c>
      <c r="BW50" s="2" t="s">
        <v>1325</v>
      </c>
      <c r="BX50" s="2" t="s">
        <v>1326</v>
      </c>
      <c r="BY50" s="2" t="s">
        <v>1327</v>
      </c>
      <c r="BZ50" s="2" t="s">
        <v>1328</v>
      </c>
      <c r="CA50" s="2" t="s">
        <v>1329</v>
      </c>
      <c r="CB50" s="2" t="s">
        <v>1330</v>
      </c>
      <c r="CC50" s="2" t="s">
        <v>1332</v>
      </c>
      <c r="CD50" s="2" t="s">
        <v>1333</v>
      </c>
      <c r="CE50" s="2" t="s">
        <v>1335</v>
      </c>
      <c r="CF50" s="2" t="s">
        <v>1336</v>
      </c>
      <c r="CG50" s="2" t="s">
        <v>1338</v>
      </c>
      <c r="CH50" s="2" t="s">
        <v>1339</v>
      </c>
      <c r="CI50" s="2" t="s">
        <v>1340</v>
      </c>
      <c r="CJ50" s="2" t="s">
        <v>1341</v>
      </c>
      <c r="CK50" s="2" t="s">
        <v>1342</v>
      </c>
      <c r="CL50" s="2" t="s">
        <v>1343</v>
      </c>
      <c r="CM50" t="s">
        <v>1344</v>
      </c>
      <c r="CN50" t="s">
        <v>1345</v>
      </c>
      <c r="CO50" t="s">
        <v>1346</v>
      </c>
      <c r="CP50" t="s">
        <v>1347</v>
      </c>
      <c r="CQ50" t="s">
        <v>1348</v>
      </c>
      <c r="CR50" t="s">
        <v>1350</v>
      </c>
      <c r="CS50" t="s">
        <v>1351</v>
      </c>
      <c r="CT50" t="s">
        <v>1352</v>
      </c>
      <c r="CU50" t="s">
        <v>1353</v>
      </c>
      <c r="CV50" t="s">
        <v>1354</v>
      </c>
    </row>
    <row r="51" spans="74:100" x14ac:dyDescent="0.35">
      <c r="BV51" t="s">
        <v>673</v>
      </c>
      <c r="BW51" t="s">
        <v>673</v>
      </c>
      <c r="BX51" t="s">
        <v>673</v>
      </c>
      <c r="BY51" t="s">
        <v>673</v>
      </c>
      <c r="BZ51" t="s">
        <v>673</v>
      </c>
      <c r="CA51" t="s">
        <v>673</v>
      </c>
      <c r="CB51" t="s">
        <v>673</v>
      </c>
      <c r="CC51" t="s">
        <v>673</v>
      </c>
      <c r="CD51" t="s">
        <v>673</v>
      </c>
      <c r="CE51" t="s">
        <v>673</v>
      </c>
      <c r="CF51" t="s">
        <v>673</v>
      </c>
      <c r="CG51" t="s">
        <v>673</v>
      </c>
      <c r="CH51" t="s">
        <v>673</v>
      </c>
      <c r="CI51" t="s">
        <v>673</v>
      </c>
      <c r="CJ51" t="s">
        <v>673</v>
      </c>
      <c r="CK51" t="s">
        <v>673</v>
      </c>
      <c r="CL51" t="s">
        <v>673</v>
      </c>
      <c r="CM51" t="s">
        <v>673</v>
      </c>
      <c r="CN51" t="s">
        <v>673</v>
      </c>
      <c r="CO51" t="s">
        <v>673</v>
      </c>
      <c r="CP51" t="s">
        <v>673</v>
      </c>
      <c r="CQ51" t="s">
        <v>673</v>
      </c>
      <c r="CR51" t="s">
        <v>673</v>
      </c>
      <c r="CS51" t="s">
        <v>673</v>
      </c>
      <c r="CT51" t="s">
        <v>673</v>
      </c>
      <c r="CU51" t="s">
        <v>673</v>
      </c>
      <c r="CV51" t="s">
        <v>673</v>
      </c>
    </row>
    <row r="52" spans="74:100" x14ac:dyDescent="0.35">
      <c r="BV52" t="s">
        <v>677</v>
      </c>
      <c r="BW52" t="s">
        <v>677</v>
      </c>
      <c r="BX52" t="s">
        <v>677</v>
      </c>
      <c r="BY52" t="s">
        <v>677</v>
      </c>
      <c r="BZ52" t="s">
        <v>677</v>
      </c>
      <c r="CA52" t="s">
        <v>677</v>
      </c>
      <c r="CB52" t="s">
        <v>677</v>
      </c>
      <c r="CC52" t="s">
        <v>677</v>
      </c>
      <c r="CD52" t="s">
        <v>681</v>
      </c>
      <c r="CE52" t="s">
        <v>681</v>
      </c>
      <c r="CF52" t="s">
        <v>681</v>
      </c>
      <c r="CG52" t="s">
        <v>677</v>
      </c>
      <c r="CH52" t="s">
        <v>681</v>
      </c>
      <c r="CI52" t="s">
        <v>681</v>
      </c>
      <c r="CJ52" t="s">
        <v>677</v>
      </c>
      <c r="CK52" t="s">
        <v>677</v>
      </c>
      <c r="CL52" t="s">
        <v>681</v>
      </c>
      <c r="CM52" t="s">
        <v>677</v>
      </c>
      <c r="CN52" t="s">
        <v>681</v>
      </c>
      <c r="CO52" t="s">
        <v>677</v>
      </c>
      <c r="CP52" t="s">
        <v>681</v>
      </c>
      <c r="CQ52" t="s">
        <v>681</v>
      </c>
      <c r="CR52" t="s">
        <v>677</v>
      </c>
      <c r="CS52" t="s">
        <v>681</v>
      </c>
      <c r="CT52" t="s">
        <v>681</v>
      </c>
      <c r="CU52" t="s">
        <v>677</v>
      </c>
      <c r="CV52" t="s">
        <v>677</v>
      </c>
    </row>
    <row r="53" spans="74:100" x14ac:dyDescent="0.35">
      <c r="BV53" t="s">
        <v>681</v>
      </c>
      <c r="BW53" t="s">
        <v>681</v>
      </c>
      <c r="BX53" t="s">
        <v>681</v>
      </c>
      <c r="BY53" t="s">
        <v>681</v>
      </c>
      <c r="BZ53" t="s">
        <v>681</v>
      </c>
      <c r="CA53" t="s">
        <v>681</v>
      </c>
      <c r="CB53" t="s">
        <v>681</v>
      </c>
      <c r="CC53" t="s">
        <v>681</v>
      </c>
      <c r="CD53" t="s">
        <v>685</v>
      </c>
      <c r="CE53" t="s">
        <v>685</v>
      </c>
      <c r="CF53" t="s">
        <v>685</v>
      </c>
      <c r="CG53" t="s">
        <v>681</v>
      </c>
      <c r="CH53" t="s">
        <v>685</v>
      </c>
      <c r="CI53" t="s">
        <v>685</v>
      </c>
      <c r="CJ53" t="s">
        <v>681</v>
      </c>
      <c r="CK53" t="s">
        <v>681</v>
      </c>
      <c r="CL53" t="s">
        <v>685</v>
      </c>
      <c r="CM53" t="s">
        <v>681</v>
      </c>
      <c r="CN53" t="s">
        <v>685</v>
      </c>
      <c r="CO53" t="s">
        <v>681</v>
      </c>
      <c r="CP53" t="s">
        <v>685</v>
      </c>
      <c r="CQ53" t="s">
        <v>685</v>
      </c>
      <c r="CR53" t="s">
        <v>681</v>
      </c>
      <c r="CS53" t="s">
        <v>685</v>
      </c>
      <c r="CT53" t="s">
        <v>685</v>
      </c>
      <c r="CU53" t="s">
        <v>681</v>
      </c>
      <c r="CV53" t="s">
        <v>681</v>
      </c>
    </row>
    <row r="54" spans="74:100" x14ac:dyDescent="0.35">
      <c r="BV54" t="s">
        <v>685</v>
      </c>
      <c r="BW54" t="s">
        <v>685</v>
      </c>
      <c r="BX54" t="s">
        <v>685</v>
      </c>
      <c r="BY54" t="s">
        <v>685</v>
      </c>
      <c r="BZ54" t="s">
        <v>685</v>
      </c>
      <c r="CA54" t="s">
        <v>685</v>
      </c>
      <c r="CB54" t="s">
        <v>685</v>
      </c>
      <c r="CC54" t="s">
        <v>685</v>
      </c>
      <c r="CD54" t="s">
        <v>689</v>
      </c>
      <c r="CE54" t="s">
        <v>689</v>
      </c>
      <c r="CF54" t="s">
        <v>689</v>
      </c>
      <c r="CG54" t="s">
        <v>685</v>
      </c>
      <c r="CH54" t="s">
        <v>689</v>
      </c>
      <c r="CI54" t="s">
        <v>689</v>
      </c>
      <c r="CJ54" t="s">
        <v>685</v>
      </c>
      <c r="CK54" t="s">
        <v>685</v>
      </c>
      <c r="CL54" t="s">
        <v>689</v>
      </c>
      <c r="CM54" t="s">
        <v>685</v>
      </c>
      <c r="CN54" t="s">
        <v>689</v>
      </c>
      <c r="CO54" t="s">
        <v>685</v>
      </c>
      <c r="CP54" t="s">
        <v>689</v>
      </c>
      <c r="CQ54" t="s">
        <v>689</v>
      </c>
      <c r="CR54" t="s">
        <v>685</v>
      </c>
      <c r="CS54" t="s">
        <v>689</v>
      </c>
      <c r="CT54" t="s">
        <v>689</v>
      </c>
      <c r="CU54" t="s">
        <v>685</v>
      </c>
      <c r="CV54" t="s">
        <v>685</v>
      </c>
    </row>
    <row r="55" spans="74:100" x14ac:dyDescent="0.35">
      <c r="BV55" t="s">
        <v>689</v>
      </c>
      <c r="BW55" t="s">
        <v>689</v>
      </c>
      <c r="BX55" t="s">
        <v>689</v>
      </c>
      <c r="BY55" t="s">
        <v>689</v>
      </c>
      <c r="BZ55" t="s">
        <v>689</v>
      </c>
      <c r="CA55" t="s">
        <v>689</v>
      </c>
      <c r="CB55" t="s">
        <v>689</v>
      </c>
      <c r="CC55" t="s">
        <v>689</v>
      </c>
      <c r="CD55" t="s">
        <v>693</v>
      </c>
      <c r="CE55" t="s">
        <v>693</v>
      </c>
      <c r="CF55" t="s">
        <v>693</v>
      </c>
      <c r="CG55" t="s">
        <v>689</v>
      </c>
      <c r="CH55" t="s">
        <v>697</v>
      </c>
      <c r="CI55" t="s">
        <v>693</v>
      </c>
      <c r="CJ55" t="s">
        <v>689</v>
      </c>
      <c r="CK55" t="s">
        <v>689</v>
      </c>
      <c r="CL55" t="s">
        <v>693</v>
      </c>
      <c r="CM55" t="s">
        <v>689</v>
      </c>
      <c r="CN55" t="s">
        <v>697</v>
      </c>
      <c r="CO55" t="s">
        <v>689</v>
      </c>
      <c r="CP55" t="s">
        <v>693</v>
      </c>
      <c r="CQ55" t="s">
        <v>693</v>
      </c>
      <c r="CR55" t="s">
        <v>689</v>
      </c>
      <c r="CS55" t="s">
        <v>693</v>
      </c>
      <c r="CT55" t="s">
        <v>693</v>
      </c>
      <c r="CU55" t="s">
        <v>689</v>
      </c>
      <c r="CV55" t="s">
        <v>689</v>
      </c>
    </row>
    <row r="56" spans="74:100" x14ac:dyDescent="0.35">
      <c r="BV56" t="s">
        <v>697</v>
      </c>
      <c r="BW56" t="s">
        <v>693</v>
      </c>
      <c r="BX56" t="s">
        <v>693</v>
      </c>
      <c r="BY56" t="s">
        <v>693</v>
      </c>
      <c r="BZ56" t="s">
        <v>693</v>
      </c>
      <c r="CA56" t="s">
        <v>693</v>
      </c>
      <c r="CB56" t="s">
        <v>701</v>
      </c>
      <c r="CC56" t="s">
        <v>697</v>
      </c>
      <c r="CD56" t="s">
        <v>697</v>
      </c>
      <c r="CE56" t="s">
        <v>697</v>
      </c>
      <c r="CF56" t="s">
        <v>697</v>
      </c>
      <c r="CG56" t="s">
        <v>693</v>
      </c>
      <c r="CH56" t="s">
        <v>701</v>
      </c>
      <c r="CI56" t="s">
        <v>697</v>
      </c>
      <c r="CJ56" t="s">
        <v>693</v>
      </c>
      <c r="CK56" t="s">
        <v>693</v>
      </c>
      <c r="CL56" t="s">
        <v>697</v>
      </c>
      <c r="CM56" t="s">
        <v>693</v>
      </c>
      <c r="CN56" t="s">
        <v>701</v>
      </c>
      <c r="CO56" t="s">
        <v>693</v>
      </c>
      <c r="CP56" t="s">
        <v>697</v>
      </c>
      <c r="CQ56" t="s">
        <v>697</v>
      </c>
      <c r="CR56" t="s">
        <v>693</v>
      </c>
      <c r="CS56" t="s">
        <v>697</v>
      </c>
      <c r="CT56" t="s">
        <v>697</v>
      </c>
      <c r="CU56" t="s">
        <v>697</v>
      </c>
      <c r="CV56" t="s">
        <v>697</v>
      </c>
    </row>
    <row r="57" spans="74:100" x14ac:dyDescent="0.35">
      <c r="BV57" t="s">
        <v>701</v>
      </c>
      <c r="BW57" t="s">
        <v>697</v>
      </c>
      <c r="BX57" t="s">
        <v>697</v>
      </c>
      <c r="BY57" t="s">
        <v>697</v>
      </c>
      <c r="BZ57" t="s">
        <v>701</v>
      </c>
      <c r="CA57" t="s">
        <v>697</v>
      </c>
      <c r="CB57" t="s">
        <v>705</v>
      </c>
      <c r="CC57" t="s">
        <v>701</v>
      </c>
      <c r="CD57" t="s">
        <v>701</v>
      </c>
      <c r="CE57" t="s">
        <v>701</v>
      </c>
      <c r="CF57" t="s">
        <v>701</v>
      </c>
      <c r="CG57" t="s">
        <v>697</v>
      </c>
      <c r="CH57" t="s">
        <v>705</v>
      </c>
      <c r="CI57" t="s">
        <v>701</v>
      </c>
      <c r="CJ57" t="s">
        <v>697</v>
      </c>
      <c r="CK57" t="s">
        <v>697</v>
      </c>
      <c r="CL57" t="s">
        <v>701</v>
      </c>
      <c r="CM57" t="s">
        <v>697</v>
      </c>
      <c r="CN57" t="s">
        <v>705</v>
      </c>
      <c r="CO57" t="s">
        <v>701</v>
      </c>
      <c r="CP57" t="s">
        <v>701</v>
      </c>
      <c r="CQ57" t="s">
        <v>701</v>
      </c>
      <c r="CR57" t="s">
        <v>697</v>
      </c>
      <c r="CS57" t="s">
        <v>701</v>
      </c>
      <c r="CT57" t="s">
        <v>701</v>
      </c>
      <c r="CU57" t="s">
        <v>701</v>
      </c>
      <c r="CV57" t="s">
        <v>701</v>
      </c>
    </row>
    <row r="58" spans="74:100" x14ac:dyDescent="0.35">
      <c r="BV58" t="s">
        <v>709</v>
      </c>
      <c r="BW58" t="s">
        <v>701</v>
      </c>
      <c r="BX58" t="s">
        <v>701</v>
      </c>
      <c r="BY58" t="s">
        <v>701</v>
      </c>
      <c r="BZ58" t="s">
        <v>705</v>
      </c>
      <c r="CA58" t="s">
        <v>701</v>
      </c>
      <c r="CB58" t="s">
        <v>709</v>
      </c>
      <c r="CC58" t="s">
        <v>705</v>
      </c>
      <c r="CD58" t="s">
        <v>705</v>
      </c>
      <c r="CE58" t="s">
        <v>705</v>
      </c>
      <c r="CF58" t="s">
        <v>705</v>
      </c>
      <c r="CG58" t="s">
        <v>701</v>
      </c>
      <c r="CH58" t="s">
        <v>709</v>
      </c>
      <c r="CI58" t="s">
        <v>705</v>
      </c>
      <c r="CJ58" t="s">
        <v>701</v>
      </c>
      <c r="CK58" t="s">
        <v>701</v>
      </c>
      <c r="CL58" t="s">
        <v>705</v>
      </c>
      <c r="CM58" t="s">
        <v>701</v>
      </c>
      <c r="CN58" t="s">
        <v>709</v>
      </c>
      <c r="CO58" t="s">
        <v>705</v>
      </c>
      <c r="CP58" t="s">
        <v>705</v>
      </c>
      <c r="CQ58" t="s">
        <v>705</v>
      </c>
      <c r="CR58" t="s">
        <v>701</v>
      </c>
      <c r="CS58" t="s">
        <v>705</v>
      </c>
      <c r="CT58" t="s">
        <v>705</v>
      </c>
      <c r="CU58" t="s">
        <v>705</v>
      </c>
      <c r="CV58" t="s">
        <v>705</v>
      </c>
    </row>
    <row r="59" spans="74:100" x14ac:dyDescent="0.35">
      <c r="BV59" t="s">
        <v>713</v>
      </c>
      <c r="BW59" t="s">
        <v>705</v>
      </c>
      <c r="BX59" t="s">
        <v>705</v>
      </c>
      <c r="BY59" t="s">
        <v>705</v>
      </c>
      <c r="BZ59" t="s">
        <v>709</v>
      </c>
      <c r="CA59" t="s">
        <v>709</v>
      </c>
      <c r="CB59" t="s">
        <v>713</v>
      </c>
      <c r="CC59" t="s">
        <v>709</v>
      </c>
      <c r="CD59" t="s">
        <v>709</v>
      </c>
      <c r="CE59" t="s">
        <v>709</v>
      </c>
      <c r="CF59" t="s">
        <v>709</v>
      </c>
      <c r="CG59" t="s">
        <v>705</v>
      </c>
      <c r="CH59" t="s">
        <v>713</v>
      </c>
      <c r="CI59" t="s">
        <v>709</v>
      </c>
      <c r="CJ59" t="s">
        <v>705</v>
      </c>
      <c r="CK59" t="s">
        <v>705</v>
      </c>
      <c r="CL59" t="s">
        <v>709</v>
      </c>
      <c r="CM59" t="s">
        <v>709</v>
      </c>
      <c r="CN59" t="s">
        <v>713</v>
      </c>
      <c r="CO59" t="s">
        <v>709</v>
      </c>
      <c r="CP59" t="s">
        <v>709</v>
      </c>
      <c r="CQ59" t="s">
        <v>709</v>
      </c>
      <c r="CR59" t="s">
        <v>705</v>
      </c>
      <c r="CS59" t="s">
        <v>709</v>
      </c>
      <c r="CT59" t="s">
        <v>709</v>
      </c>
      <c r="CU59" t="s">
        <v>709</v>
      </c>
      <c r="CV59" t="s">
        <v>709</v>
      </c>
    </row>
    <row r="60" spans="74:100" x14ac:dyDescent="0.35">
      <c r="BV60" t="s">
        <v>717</v>
      </c>
      <c r="BW60" t="s">
        <v>709</v>
      </c>
      <c r="BX60" t="s">
        <v>709</v>
      </c>
      <c r="BY60" t="s">
        <v>709</v>
      </c>
      <c r="BZ60" t="s">
        <v>713</v>
      </c>
      <c r="CA60" t="s">
        <v>713</v>
      </c>
      <c r="CB60" t="s">
        <v>717</v>
      </c>
      <c r="CC60" t="s">
        <v>713</v>
      </c>
      <c r="CD60" t="s">
        <v>713</v>
      </c>
      <c r="CE60" t="s">
        <v>713</v>
      </c>
      <c r="CF60" t="s">
        <v>713</v>
      </c>
      <c r="CG60" t="s">
        <v>709</v>
      </c>
      <c r="CH60" t="s">
        <v>717</v>
      </c>
      <c r="CI60" t="s">
        <v>713</v>
      </c>
      <c r="CJ60" t="s">
        <v>709</v>
      </c>
      <c r="CK60" t="s">
        <v>709</v>
      </c>
      <c r="CL60" t="s">
        <v>713</v>
      </c>
      <c r="CM60" t="s">
        <v>713</v>
      </c>
      <c r="CN60" t="s">
        <v>717</v>
      </c>
      <c r="CO60" t="s">
        <v>713</v>
      </c>
      <c r="CP60" t="s">
        <v>713</v>
      </c>
      <c r="CQ60" t="s">
        <v>713</v>
      </c>
      <c r="CR60" t="s">
        <v>709</v>
      </c>
      <c r="CS60" t="s">
        <v>713</v>
      </c>
      <c r="CT60" t="s">
        <v>713</v>
      </c>
      <c r="CU60" t="s">
        <v>713</v>
      </c>
      <c r="CV60" t="s">
        <v>713</v>
      </c>
    </row>
    <row r="61" spans="74:100" x14ac:dyDescent="0.35">
      <c r="BV61" t="s">
        <v>721</v>
      </c>
      <c r="BW61" t="s">
        <v>713</v>
      </c>
      <c r="BX61" t="s">
        <v>713</v>
      </c>
      <c r="BY61" t="s">
        <v>713</v>
      </c>
      <c r="BZ61" t="s">
        <v>717</v>
      </c>
      <c r="CA61" t="s">
        <v>717</v>
      </c>
      <c r="CB61" t="s">
        <v>721</v>
      </c>
      <c r="CC61" t="s">
        <v>717</v>
      </c>
      <c r="CD61" t="s">
        <v>717</v>
      </c>
      <c r="CE61" t="s">
        <v>717</v>
      </c>
      <c r="CF61" t="s">
        <v>717</v>
      </c>
      <c r="CG61" t="s">
        <v>713</v>
      </c>
      <c r="CH61" t="s">
        <v>721</v>
      </c>
      <c r="CI61" t="s">
        <v>717</v>
      </c>
      <c r="CJ61" t="s">
        <v>713</v>
      </c>
      <c r="CK61" t="s">
        <v>713</v>
      </c>
      <c r="CL61" t="s">
        <v>717</v>
      </c>
      <c r="CM61" t="s">
        <v>717</v>
      </c>
      <c r="CN61" t="s">
        <v>721</v>
      </c>
      <c r="CO61" t="s">
        <v>717</v>
      </c>
      <c r="CP61" t="s">
        <v>717</v>
      </c>
      <c r="CQ61" t="s">
        <v>717</v>
      </c>
      <c r="CR61" t="s">
        <v>713</v>
      </c>
      <c r="CS61" t="s">
        <v>717</v>
      </c>
      <c r="CT61" t="s">
        <v>717</v>
      </c>
      <c r="CU61" t="s">
        <v>717</v>
      </c>
      <c r="CV61" t="s">
        <v>717</v>
      </c>
    </row>
    <row r="62" spans="74:100" x14ac:dyDescent="0.35">
      <c r="BV62" t="s">
        <v>725</v>
      </c>
      <c r="BW62" t="s">
        <v>717</v>
      </c>
      <c r="BX62" t="s">
        <v>717</v>
      </c>
      <c r="BY62" t="s">
        <v>717</v>
      </c>
      <c r="BZ62" t="s">
        <v>721</v>
      </c>
      <c r="CA62" t="s">
        <v>721</v>
      </c>
      <c r="CB62" t="s">
        <v>725</v>
      </c>
      <c r="CC62" t="s">
        <v>721</v>
      </c>
      <c r="CD62" t="s">
        <v>721</v>
      </c>
      <c r="CE62" t="s">
        <v>721</v>
      </c>
      <c r="CF62" t="s">
        <v>721</v>
      </c>
      <c r="CG62" t="s">
        <v>717</v>
      </c>
      <c r="CH62" t="s">
        <v>725</v>
      </c>
      <c r="CI62" t="s">
        <v>721</v>
      </c>
      <c r="CJ62" t="s">
        <v>717</v>
      </c>
      <c r="CK62" t="s">
        <v>717</v>
      </c>
      <c r="CL62" t="s">
        <v>721</v>
      </c>
      <c r="CM62" t="s">
        <v>721</v>
      </c>
      <c r="CN62" t="s">
        <v>725</v>
      </c>
      <c r="CO62" t="s">
        <v>721</v>
      </c>
      <c r="CP62" t="s">
        <v>721</v>
      </c>
      <c r="CQ62" t="s">
        <v>721</v>
      </c>
      <c r="CR62" t="s">
        <v>717</v>
      </c>
      <c r="CS62" t="s">
        <v>721</v>
      </c>
      <c r="CT62" t="s">
        <v>721</v>
      </c>
      <c r="CU62" t="s">
        <v>721</v>
      </c>
      <c r="CV62" t="s">
        <v>721</v>
      </c>
    </row>
    <row r="63" spans="74:100" x14ac:dyDescent="0.35">
      <c r="BV63" t="s">
        <v>728</v>
      </c>
      <c r="BW63" t="s">
        <v>721</v>
      </c>
      <c r="BX63" t="s">
        <v>721</v>
      </c>
      <c r="BY63" t="s">
        <v>721</v>
      </c>
      <c r="BZ63" t="s">
        <v>725</v>
      </c>
      <c r="CA63" t="s">
        <v>725</v>
      </c>
      <c r="CB63" t="s">
        <v>728</v>
      </c>
      <c r="CC63" t="s">
        <v>725</v>
      </c>
      <c r="CD63" t="s">
        <v>725</v>
      </c>
      <c r="CE63" t="s">
        <v>725</v>
      </c>
      <c r="CF63" t="s">
        <v>725</v>
      </c>
      <c r="CG63" t="s">
        <v>721</v>
      </c>
      <c r="CH63" t="s">
        <v>728</v>
      </c>
      <c r="CI63" t="s">
        <v>725</v>
      </c>
      <c r="CJ63" t="s">
        <v>721</v>
      </c>
      <c r="CK63" t="s">
        <v>721</v>
      </c>
      <c r="CL63" t="s">
        <v>725</v>
      </c>
      <c r="CM63" t="s">
        <v>725</v>
      </c>
      <c r="CN63" t="s">
        <v>728</v>
      </c>
      <c r="CO63" t="s">
        <v>725</v>
      </c>
      <c r="CP63" t="s">
        <v>725</v>
      </c>
      <c r="CQ63" t="s">
        <v>725</v>
      </c>
      <c r="CR63" t="s">
        <v>721</v>
      </c>
      <c r="CS63" t="s">
        <v>725</v>
      </c>
      <c r="CT63" t="s">
        <v>725</v>
      </c>
      <c r="CU63" t="s">
        <v>725</v>
      </c>
      <c r="CV63" t="s">
        <v>725</v>
      </c>
    </row>
    <row r="64" spans="74:100" x14ac:dyDescent="0.35">
      <c r="BV64" t="s">
        <v>732</v>
      </c>
      <c r="BW64" t="s">
        <v>725</v>
      </c>
      <c r="BX64" t="s">
        <v>725</v>
      </c>
      <c r="BY64" t="s">
        <v>725</v>
      </c>
      <c r="BZ64" t="s">
        <v>728</v>
      </c>
      <c r="CA64" t="s">
        <v>728</v>
      </c>
      <c r="CB64" t="s">
        <v>732</v>
      </c>
      <c r="CC64" t="s">
        <v>728</v>
      </c>
      <c r="CD64" t="s">
        <v>728</v>
      </c>
      <c r="CE64" t="s">
        <v>728</v>
      </c>
      <c r="CF64" t="s">
        <v>728</v>
      </c>
      <c r="CG64" t="s">
        <v>725</v>
      </c>
      <c r="CH64" t="s">
        <v>732</v>
      </c>
      <c r="CI64" t="s">
        <v>728</v>
      </c>
      <c r="CJ64" t="s">
        <v>725</v>
      </c>
      <c r="CK64" t="s">
        <v>725</v>
      </c>
      <c r="CL64" t="s">
        <v>728</v>
      </c>
      <c r="CM64" t="s">
        <v>728</v>
      </c>
      <c r="CN64" t="s">
        <v>732</v>
      </c>
      <c r="CO64" t="s">
        <v>728</v>
      </c>
      <c r="CP64" t="s">
        <v>728</v>
      </c>
      <c r="CQ64" t="s">
        <v>728</v>
      </c>
      <c r="CR64" t="s">
        <v>725</v>
      </c>
      <c r="CS64" t="s">
        <v>728</v>
      </c>
      <c r="CT64" t="s">
        <v>728</v>
      </c>
      <c r="CU64" t="s">
        <v>728</v>
      </c>
      <c r="CV64" t="s">
        <v>728</v>
      </c>
    </row>
    <row r="65" spans="70:100" x14ac:dyDescent="0.35">
      <c r="BV65" t="s">
        <v>735</v>
      </c>
      <c r="BW65" t="s">
        <v>728</v>
      </c>
      <c r="BX65" t="s">
        <v>728</v>
      </c>
      <c r="BY65" t="s">
        <v>728</v>
      </c>
      <c r="BZ65" t="s">
        <v>732</v>
      </c>
      <c r="CA65" t="s">
        <v>732</v>
      </c>
      <c r="CB65" t="s">
        <v>735</v>
      </c>
      <c r="CC65" t="s">
        <v>732</v>
      </c>
      <c r="CD65" t="s">
        <v>732</v>
      </c>
      <c r="CE65" t="s">
        <v>732</v>
      </c>
      <c r="CF65" t="s">
        <v>732</v>
      </c>
      <c r="CG65" t="s">
        <v>728</v>
      </c>
      <c r="CH65" t="s">
        <v>735</v>
      </c>
      <c r="CI65" t="s">
        <v>732</v>
      </c>
      <c r="CJ65" t="s">
        <v>728</v>
      </c>
      <c r="CK65" t="s">
        <v>728</v>
      </c>
      <c r="CL65" t="s">
        <v>732</v>
      </c>
      <c r="CM65" t="s">
        <v>732</v>
      </c>
      <c r="CN65" t="s">
        <v>735</v>
      </c>
      <c r="CO65" t="s">
        <v>732</v>
      </c>
      <c r="CP65" t="s">
        <v>732</v>
      </c>
      <c r="CQ65" t="s">
        <v>732</v>
      </c>
      <c r="CR65" t="s">
        <v>728</v>
      </c>
      <c r="CS65" t="s">
        <v>732</v>
      </c>
      <c r="CT65" t="s">
        <v>732</v>
      </c>
      <c r="CU65" t="s">
        <v>732</v>
      </c>
      <c r="CV65" t="s">
        <v>732</v>
      </c>
    </row>
    <row r="66" spans="70:100" x14ac:dyDescent="0.35">
      <c r="BV66" t="s">
        <v>739</v>
      </c>
      <c r="BW66" t="s">
        <v>732</v>
      </c>
      <c r="BX66" t="s">
        <v>732</v>
      </c>
      <c r="BY66" t="s">
        <v>732</v>
      </c>
      <c r="BZ66" t="s">
        <v>735</v>
      </c>
      <c r="CA66" t="s">
        <v>739</v>
      </c>
      <c r="CB66" t="s">
        <v>739</v>
      </c>
      <c r="CC66" t="s">
        <v>735</v>
      </c>
      <c r="CD66" t="s">
        <v>739</v>
      </c>
      <c r="CE66" t="s">
        <v>739</v>
      </c>
      <c r="CF66" t="s">
        <v>739</v>
      </c>
      <c r="CG66" t="s">
        <v>732</v>
      </c>
      <c r="CH66" t="s">
        <v>739</v>
      </c>
      <c r="CI66" t="s">
        <v>739</v>
      </c>
      <c r="CJ66" t="s">
        <v>732</v>
      </c>
      <c r="CK66" t="s">
        <v>732</v>
      </c>
      <c r="CL66" t="s">
        <v>739</v>
      </c>
      <c r="CM66" t="s">
        <v>735</v>
      </c>
      <c r="CN66" t="s">
        <v>739</v>
      </c>
      <c r="CO66" t="s">
        <v>739</v>
      </c>
      <c r="CP66" t="s">
        <v>739</v>
      </c>
      <c r="CQ66" t="s">
        <v>739</v>
      </c>
      <c r="CR66" t="s">
        <v>732</v>
      </c>
      <c r="CS66" t="s">
        <v>739</v>
      </c>
      <c r="CT66" t="s">
        <v>739</v>
      </c>
      <c r="CU66" t="s">
        <v>735</v>
      </c>
      <c r="CV66" t="s">
        <v>735</v>
      </c>
    </row>
    <row r="72" spans="70:100" x14ac:dyDescent="0.35">
      <c r="BR72" t="s">
        <v>673</v>
      </c>
      <c r="BS72" t="b">
        <v>1</v>
      </c>
      <c r="BT72" t="b">
        <v>1</v>
      </c>
      <c r="BU72" t="b">
        <v>1</v>
      </c>
      <c r="BV72" t="b">
        <v>1</v>
      </c>
      <c r="BW72" t="b">
        <v>1</v>
      </c>
      <c r="BX72" t="b">
        <v>1</v>
      </c>
      <c r="BY72" t="b">
        <v>1</v>
      </c>
      <c r="BZ72" t="b">
        <v>1</v>
      </c>
      <c r="CA72" t="b">
        <v>1</v>
      </c>
      <c r="CB72" t="b">
        <v>1</v>
      </c>
      <c r="CC72" t="b">
        <v>1</v>
      </c>
      <c r="CD72" t="b">
        <v>1</v>
      </c>
      <c r="CE72" t="b">
        <v>1</v>
      </c>
      <c r="CF72" t="b">
        <v>1</v>
      </c>
      <c r="CG72" t="b">
        <v>1</v>
      </c>
      <c r="CH72" t="b">
        <v>1</v>
      </c>
      <c r="CI72" t="b">
        <v>1</v>
      </c>
      <c r="CJ72" t="b">
        <v>1</v>
      </c>
      <c r="CK72" t="b">
        <v>1</v>
      </c>
      <c r="CL72" t="b">
        <v>1</v>
      </c>
      <c r="CM72" t="b">
        <v>1</v>
      </c>
      <c r="CN72" t="b">
        <v>1</v>
      </c>
      <c r="CO72" t="b">
        <v>1</v>
      </c>
      <c r="CP72" t="b">
        <v>1</v>
      </c>
      <c r="CQ72" t="b">
        <v>1</v>
      </c>
      <c r="CR72" t="b">
        <v>1</v>
      </c>
      <c r="CS72" t="b">
        <v>1</v>
      </c>
      <c r="CT72" t="b">
        <v>1</v>
      </c>
    </row>
    <row r="73" spans="70:100" x14ac:dyDescent="0.35">
      <c r="BR73" t="s">
        <v>689</v>
      </c>
      <c r="BS73" t="b">
        <v>1</v>
      </c>
      <c r="BT73" t="b">
        <v>1</v>
      </c>
      <c r="BU73" t="b">
        <v>1</v>
      </c>
      <c r="BV73" t="b">
        <v>1</v>
      </c>
      <c r="BW73" t="b">
        <v>1</v>
      </c>
      <c r="BX73" t="b">
        <v>1</v>
      </c>
      <c r="BY73" t="b">
        <v>1</v>
      </c>
      <c r="BZ73" t="b">
        <v>1</v>
      </c>
      <c r="CA73" t="b">
        <v>1</v>
      </c>
      <c r="CB73" t="b">
        <v>1</v>
      </c>
      <c r="CC73" t="b">
        <v>1</v>
      </c>
      <c r="CD73" t="b">
        <v>1</v>
      </c>
      <c r="CE73" t="b">
        <v>1</v>
      </c>
      <c r="CF73" t="b">
        <v>1</v>
      </c>
      <c r="CG73" t="b">
        <v>1</v>
      </c>
      <c r="CH73" t="b">
        <v>1</v>
      </c>
      <c r="CI73" t="b">
        <v>1</v>
      </c>
      <c r="CJ73" t="b">
        <v>1</v>
      </c>
      <c r="CK73" t="b">
        <v>1</v>
      </c>
      <c r="CL73" t="b">
        <v>1</v>
      </c>
      <c r="CM73" t="b">
        <v>1</v>
      </c>
      <c r="CN73" t="b">
        <v>1</v>
      </c>
      <c r="CO73" t="b">
        <v>1</v>
      </c>
      <c r="CP73" t="b">
        <v>1</v>
      </c>
      <c r="CQ73" t="b">
        <v>1</v>
      </c>
      <c r="CR73" t="b">
        <v>1</v>
      </c>
      <c r="CS73" t="b">
        <v>1</v>
      </c>
      <c r="CT73" t="b">
        <v>1</v>
      </c>
    </row>
    <row r="74" spans="70:100" x14ac:dyDescent="0.35">
      <c r="BR74" t="s">
        <v>705</v>
      </c>
      <c r="BS74" t="b">
        <v>1</v>
      </c>
      <c r="BT74" t="b">
        <v>0</v>
      </c>
      <c r="BU74" t="b">
        <v>1</v>
      </c>
      <c r="BV74" t="b">
        <v>1</v>
      </c>
      <c r="BW74" t="b">
        <v>1</v>
      </c>
      <c r="BX74" t="b">
        <v>1</v>
      </c>
      <c r="BY74" t="b">
        <v>0</v>
      </c>
      <c r="BZ74" t="b">
        <v>1</v>
      </c>
      <c r="CA74" t="b">
        <v>1</v>
      </c>
      <c r="CB74" t="b">
        <v>1</v>
      </c>
      <c r="CC74" t="b">
        <v>1</v>
      </c>
      <c r="CD74" t="b">
        <v>1</v>
      </c>
      <c r="CE74" t="b">
        <v>1</v>
      </c>
      <c r="CF74" t="b">
        <v>1</v>
      </c>
      <c r="CG74" t="b">
        <v>1</v>
      </c>
      <c r="CH74" t="b">
        <v>1</v>
      </c>
      <c r="CI74" t="b">
        <v>1</v>
      </c>
      <c r="CJ74" t="b">
        <v>1</v>
      </c>
      <c r="CK74" t="b">
        <v>0</v>
      </c>
      <c r="CL74" t="b">
        <v>1</v>
      </c>
      <c r="CM74" t="b">
        <v>1</v>
      </c>
      <c r="CN74" t="b">
        <v>1</v>
      </c>
      <c r="CO74" t="b">
        <v>1</v>
      </c>
      <c r="CP74" t="b">
        <v>1</v>
      </c>
      <c r="CQ74" t="b">
        <v>1</v>
      </c>
      <c r="CR74" t="b">
        <v>1</v>
      </c>
      <c r="CS74" t="b">
        <v>1</v>
      </c>
      <c r="CT74" t="b">
        <v>1</v>
      </c>
    </row>
    <row r="75" spans="70:100" x14ac:dyDescent="0.35">
      <c r="BR75" t="s">
        <v>701</v>
      </c>
      <c r="BS75" t="b">
        <v>1</v>
      </c>
      <c r="BT75" t="b">
        <v>1</v>
      </c>
      <c r="BU75" t="b">
        <v>1</v>
      </c>
      <c r="BV75" t="b">
        <v>1</v>
      </c>
      <c r="BW75" t="b">
        <v>1</v>
      </c>
      <c r="BX75" t="b">
        <v>1</v>
      </c>
      <c r="BY75" t="b">
        <v>1</v>
      </c>
      <c r="BZ75" t="b">
        <v>1</v>
      </c>
      <c r="CA75" t="b">
        <v>1</v>
      </c>
      <c r="CB75" t="b">
        <v>1</v>
      </c>
      <c r="CC75" t="b">
        <v>1</v>
      </c>
      <c r="CD75" t="b">
        <v>1</v>
      </c>
      <c r="CE75" t="b">
        <v>1</v>
      </c>
      <c r="CF75" t="b">
        <v>1</v>
      </c>
      <c r="CG75" t="b">
        <v>1</v>
      </c>
      <c r="CH75" t="b">
        <v>1</v>
      </c>
      <c r="CI75" t="b">
        <v>1</v>
      </c>
      <c r="CJ75" t="b">
        <v>1</v>
      </c>
      <c r="CK75" t="b">
        <v>1</v>
      </c>
      <c r="CL75" t="b">
        <v>1</v>
      </c>
      <c r="CM75" t="b">
        <v>1</v>
      </c>
      <c r="CN75" t="b">
        <v>1</v>
      </c>
      <c r="CO75" t="b">
        <v>1</v>
      </c>
      <c r="CP75" t="b">
        <v>1</v>
      </c>
      <c r="CQ75" t="b">
        <v>1</v>
      </c>
      <c r="CR75" t="b">
        <v>1</v>
      </c>
      <c r="CS75" t="b">
        <v>1</v>
      </c>
      <c r="CT75" t="b">
        <v>1</v>
      </c>
    </row>
    <row r="76" spans="70:100" x14ac:dyDescent="0.35">
      <c r="BR76" t="s">
        <v>709</v>
      </c>
      <c r="BS76" t="b">
        <v>1</v>
      </c>
      <c r="BT76" t="b">
        <v>1</v>
      </c>
      <c r="BU76" t="b">
        <v>1</v>
      </c>
      <c r="BV76" t="b">
        <v>1</v>
      </c>
      <c r="BW76" t="b">
        <v>1</v>
      </c>
      <c r="BX76" t="b">
        <v>1</v>
      </c>
      <c r="BY76" t="b">
        <v>1</v>
      </c>
      <c r="BZ76" t="b">
        <v>1</v>
      </c>
      <c r="CA76" t="b">
        <v>1</v>
      </c>
      <c r="CB76" t="b">
        <v>1</v>
      </c>
      <c r="CC76" t="b">
        <v>1</v>
      </c>
      <c r="CD76" t="b">
        <v>1</v>
      </c>
      <c r="CE76" t="b">
        <v>1</v>
      </c>
      <c r="CF76" t="b">
        <v>1</v>
      </c>
      <c r="CG76" t="b">
        <v>1</v>
      </c>
      <c r="CH76" t="b">
        <v>1</v>
      </c>
      <c r="CI76" t="b">
        <v>1</v>
      </c>
      <c r="CJ76" t="b">
        <v>1</v>
      </c>
      <c r="CK76" t="b">
        <v>1</v>
      </c>
      <c r="CL76" t="b">
        <v>1</v>
      </c>
      <c r="CM76" t="b">
        <v>1</v>
      </c>
      <c r="CN76" t="b">
        <v>1</v>
      </c>
      <c r="CO76" t="b">
        <v>1</v>
      </c>
      <c r="CP76" t="b">
        <v>1</v>
      </c>
      <c r="CQ76" t="b">
        <v>1</v>
      </c>
      <c r="CR76" t="b">
        <v>1</v>
      </c>
      <c r="CS76" t="b">
        <v>1</v>
      </c>
      <c r="CT76" t="b">
        <v>1</v>
      </c>
    </row>
    <row r="77" spans="70:100" x14ac:dyDescent="0.35">
      <c r="BR77" t="s">
        <v>685</v>
      </c>
      <c r="BS77" t="b">
        <v>1</v>
      </c>
      <c r="BT77" t="b">
        <v>1</v>
      </c>
      <c r="BU77" t="b">
        <v>1</v>
      </c>
      <c r="BV77" t="b">
        <v>1</v>
      </c>
      <c r="BW77" t="b">
        <v>1</v>
      </c>
      <c r="BX77" t="b">
        <v>1</v>
      </c>
      <c r="BY77" t="b">
        <v>1</v>
      </c>
      <c r="BZ77" t="b">
        <v>1</v>
      </c>
      <c r="CA77" t="b">
        <v>1</v>
      </c>
      <c r="CB77" t="b">
        <v>1</v>
      </c>
      <c r="CC77" t="b">
        <v>1</v>
      </c>
      <c r="CD77" t="b">
        <v>1</v>
      </c>
      <c r="CE77" t="b">
        <v>1</v>
      </c>
      <c r="CF77" t="b">
        <v>1</v>
      </c>
      <c r="CG77" t="b">
        <v>1</v>
      </c>
      <c r="CH77" t="b">
        <v>1</v>
      </c>
      <c r="CI77" t="b">
        <v>1</v>
      </c>
      <c r="CJ77" t="b">
        <v>1</v>
      </c>
      <c r="CK77" t="b">
        <v>1</v>
      </c>
      <c r="CL77" t="b">
        <v>1</v>
      </c>
      <c r="CM77" t="b">
        <v>1</v>
      </c>
      <c r="CN77" t="b">
        <v>1</v>
      </c>
      <c r="CO77" t="b">
        <v>1</v>
      </c>
      <c r="CP77" t="b">
        <v>1</v>
      </c>
      <c r="CQ77" t="b">
        <v>1</v>
      </c>
      <c r="CR77" t="b">
        <v>1</v>
      </c>
      <c r="CS77" t="b">
        <v>1</v>
      </c>
      <c r="CT77" t="b">
        <v>1</v>
      </c>
    </row>
    <row r="78" spans="70:100" x14ac:dyDescent="0.35">
      <c r="BR78" t="s">
        <v>735</v>
      </c>
      <c r="BS78" t="b">
        <v>1</v>
      </c>
      <c r="BT78" t="b">
        <v>1</v>
      </c>
      <c r="BU78" t="b">
        <v>0</v>
      </c>
      <c r="BV78" t="b">
        <v>0</v>
      </c>
      <c r="BW78" t="b">
        <v>0</v>
      </c>
      <c r="BX78" t="b">
        <v>1</v>
      </c>
      <c r="BY78" t="b">
        <v>0</v>
      </c>
      <c r="BZ78" t="b">
        <v>1</v>
      </c>
      <c r="CA78" t="b">
        <v>1</v>
      </c>
      <c r="CB78" t="b">
        <v>0</v>
      </c>
      <c r="CC78" t="b">
        <v>0</v>
      </c>
      <c r="CD78" t="b">
        <v>0</v>
      </c>
      <c r="CE78" t="b">
        <v>0</v>
      </c>
      <c r="CF78" t="b">
        <v>1</v>
      </c>
      <c r="CG78" t="b">
        <v>0</v>
      </c>
      <c r="CH78" t="b">
        <v>0</v>
      </c>
      <c r="CI78" t="b">
        <v>0</v>
      </c>
      <c r="CJ78" t="b">
        <v>0</v>
      </c>
      <c r="CK78" t="b">
        <v>1</v>
      </c>
      <c r="CL78" t="b">
        <v>1</v>
      </c>
      <c r="CM78" t="b">
        <v>0</v>
      </c>
      <c r="CN78" t="b">
        <v>0</v>
      </c>
      <c r="CO78" t="b">
        <v>0</v>
      </c>
      <c r="CP78" t="b">
        <v>0</v>
      </c>
      <c r="CQ78" t="b">
        <v>0</v>
      </c>
      <c r="CR78" t="b">
        <v>0</v>
      </c>
      <c r="CS78" t="b">
        <v>1</v>
      </c>
      <c r="CT78" t="b">
        <v>1</v>
      </c>
    </row>
    <row r="79" spans="70:100" x14ac:dyDescent="0.35">
      <c r="BR79" t="s">
        <v>697</v>
      </c>
      <c r="BS79" t="b">
        <v>1</v>
      </c>
      <c r="BT79" t="b">
        <v>1</v>
      </c>
      <c r="BU79" t="b">
        <v>1</v>
      </c>
      <c r="BV79" t="b">
        <v>1</v>
      </c>
      <c r="BW79" t="b">
        <v>1</v>
      </c>
      <c r="BX79" t="b">
        <v>0</v>
      </c>
      <c r="BY79" t="b">
        <v>1</v>
      </c>
      <c r="BZ79" t="b">
        <v>0</v>
      </c>
      <c r="CA79" t="b">
        <v>1</v>
      </c>
      <c r="CB79" t="b">
        <v>1</v>
      </c>
      <c r="CC79" t="b">
        <v>1</v>
      </c>
      <c r="CD79" t="b">
        <v>1</v>
      </c>
      <c r="CE79" t="b">
        <v>1</v>
      </c>
      <c r="CF79" t="b">
        <v>1</v>
      </c>
      <c r="CG79" t="b">
        <v>1</v>
      </c>
      <c r="CH79" t="b">
        <v>1</v>
      </c>
      <c r="CI79" t="b">
        <v>1</v>
      </c>
      <c r="CJ79" t="b">
        <v>1</v>
      </c>
      <c r="CK79" t="b">
        <v>1</v>
      </c>
      <c r="CL79" t="b">
        <v>1</v>
      </c>
      <c r="CM79" t="b">
        <v>0</v>
      </c>
      <c r="CN79" t="b">
        <v>1</v>
      </c>
      <c r="CO79" t="b">
        <v>1</v>
      </c>
      <c r="CP79" t="b">
        <v>1</v>
      </c>
      <c r="CQ79" t="b">
        <v>1</v>
      </c>
      <c r="CR79" t="b">
        <v>1</v>
      </c>
      <c r="CS79" t="b">
        <v>1</v>
      </c>
      <c r="CT79" t="b">
        <v>1</v>
      </c>
    </row>
    <row r="80" spans="70:100" x14ac:dyDescent="0.35">
      <c r="BR80" t="s">
        <v>739</v>
      </c>
      <c r="BS80" t="b">
        <v>1</v>
      </c>
      <c r="BT80" t="b">
        <v>1</v>
      </c>
      <c r="BU80" t="b">
        <v>0</v>
      </c>
      <c r="BV80" t="b">
        <v>0</v>
      </c>
      <c r="BW80" t="b">
        <v>0</v>
      </c>
      <c r="BX80" t="b">
        <v>0</v>
      </c>
      <c r="BY80" t="b">
        <v>1</v>
      </c>
      <c r="BZ80" t="b">
        <v>1</v>
      </c>
      <c r="CA80" t="b">
        <v>0</v>
      </c>
      <c r="CB80" t="b">
        <v>1</v>
      </c>
      <c r="CC80" t="b">
        <v>1</v>
      </c>
      <c r="CD80" t="b">
        <v>1</v>
      </c>
      <c r="CE80" t="b">
        <v>0</v>
      </c>
      <c r="CF80" t="b">
        <v>1</v>
      </c>
      <c r="CG80" t="b">
        <v>1</v>
      </c>
      <c r="CH80" t="b">
        <v>0</v>
      </c>
      <c r="CI80" t="b">
        <v>0</v>
      </c>
      <c r="CJ80" t="b">
        <v>1</v>
      </c>
      <c r="CK80" t="b">
        <v>0</v>
      </c>
      <c r="CL80" t="b">
        <v>1</v>
      </c>
      <c r="CM80" t="b">
        <v>1</v>
      </c>
      <c r="CN80" t="b">
        <v>1</v>
      </c>
      <c r="CO80" t="b">
        <v>1</v>
      </c>
      <c r="CP80" t="b">
        <v>0</v>
      </c>
      <c r="CQ80" t="b">
        <v>1</v>
      </c>
      <c r="CR80" t="b">
        <v>1</v>
      </c>
      <c r="CS80" t="b">
        <v>0</v>
      </c>
      <c r="CT80" t="b">
        <v>0</v>
      </c>
    </row>
    <row r="81" spans="70:98" x14ac:dyDescent="0.35">
      <c r="BR81" t="s">
        <v>721</v>
      </c>
      <c r="BS81" t="b">
        <v>1</v>
      </c>
      <c r="BT81" t="b">
        <v>1</v>
      </c>
      <c r="BU81" t="b">
        <v>1</v>
      </c>
      <c r="BV81" t="b">
        <v>1</v>
      </c>
      <c r="BW81" t="b">
        <v>1</v>
      </c>
      <c r="BX81" t="b">
        <v>1</v>
      </c>
      <c r="BY81" t="b">
        <v>1</v>
      </c>
      <c r="BZ81" t="b">
        <v>1</v>
      </c>
      <c r="CA81" t="b">
        <v>1</v>
      </c>
      <c r="CB81" t="b">
        <v>1</v>
      </c>
      <c r="CC81" t="b">
        <v>1</v>
      </c>
      <c r="CD81" t="b">
        <v>1</v>
      </c>
      <c r="CE81" t="b">
        <v>1</v>
      </c>
      <c r="CF81" t="b">
        <v>1</v>
      </c>
      <c r="CG81" t="b">
        <v>1</v>
      </c>
      <c r="CH81" t="b">
        <v>1</v>
      </c>
      <c r="CI81" t="b">
        <v>1</v>
      </c>
      <c r="CJ81" t="b">
        <v>1</v>
      </c>
      <c r="CK81" t="b">
        <v>1</v>
      </c>
      <c r="CL81" t="b">
        <v>1</v>
      </c>
      <c r="CM81" t="b">
        <v>1</v>
      </c>
      <c r="CN81" t="b">
        <v>1</v>
      </c>
      <c r="CO81" t="b">
        <v>1</v>
      </c>
      <c r="CP81" t="b">
        <v>1</v>
      </c>
      <c r="CQ81" t="b">
        <v>1</v>
      </c>
      <c r="CR81" t="b">
        <v>1</v>
      </c>
      <c r="CS81" t="b">
        <v>1</v>
      </c>
      <c r="CT81" t="b">
        <v>1</v>
      </c>
    </row>
    <row r="82" spans="70:98" x14ac:dyDescent="0.35">
      <c r="BR82" t="s">
        <v>728</v>
      </c>
      <c r="BS82" t="b">
        <v>1</v>
      </c>
      <c r="BT82" t="b">
        <v>1</v>
      </c>
      <c r="BU82" t="b">
        <v>1</v>
      </c>
      <c r="BV82" t="b">
        <v>1</v>
      </c>
      <c r="BW82" t="b">
        <v>1</v>
      </c>
      <c r="BX82" t="b">
        <v>1</v>
      </c>
      <c r="BY82" t="b">
        <v>1</v>
      </c>
      <c r="BZ82" t="b">
        <v>1</v>
      </c>
      <c r="CA82" t="b">
        <v>1</v>
      </c>
      <c r="CB82" t="b">
        <v>1</v>
      </c>
      <c r="CC82" t="b">
        <v>1</v>
      </c>
      <c r="CD82" t="b">
        <v>1</v>
      </c>
      <c r="CE82" t="b">
        <v>1</v>
      </c>
      <c r="CF82" t="b">
        <v>1</v>
      </c>
      <c r="CG82" t="b">
        <v>1</v>
      </c>
      <c r="CH82" t="b">
        <v>1</v>
      </c>
      <c r="CI82" t="b">
        <v>1</v>
      </c>
      <c r="CJ82" t="b">
        <v>1</v>
      </c>
      <c r="CK82" t="b">
        <v>1</v>
      </c>
      <c r="CL82" t="b">
        <v>1</v>
      </c>
      <c r="CM82" t="b">
        <v>1</v>
      </c>
      <c r="CN82" t="b">
        <v>1</v>
      </c>
      <c r="CO82" t="b">
        <v>1</v>
      </c>
      <c r="CP82" t="b">
        <v>1</v>
      </c>
      <c r="CQ82" t="b">
        <v>1</v>
      </c>
      <c r="CR82" t="b">
        <v>1</v>
      </c>
      <c r="CS82" t="b">
        <v>1</v>
      </c>
      <c r="CT82" t="b">
        <v>1</v>
      </c>
    </row>
    <row r="83" spans="70:98" x14ac:dyDescent="0.35">
      <c r="BR83" t="s">
        <v>732</v>
      </c>
      <c r="BS83" t="b">
        <v>1</v>
      </c>
      <c r="BT83" t="b">
        <v>1</v>
      </c>
      <c r="BU83" t="b">
        <v>1</v>
      </c>
      <c r="BV83" t="b">
        <v>1</v>
      </c>
      <c r="BW83" t="b">
        <v>1</v>
      </c>
      <c r="BX83" t="b">
        <v>1</v>
      </c>
      <c r="BY83" t="b">
        <v>1</v>
      </c>
      <c r="BZ83" t="b">
        <v>1</v>
      </c>
      <c r="CA83" t="b">
        <v>1</v>
      </c>
      <c r="CB83" t="b">
        <v>1</v>
      </c>
      <c r="CC83" t="b">
        <v>1</v>
      </c>
      <c r="CD83" t="b">
        <v>1</v>
      </c>
      <c r="CE83" t="b">
        <v>1</v>
      </c>
      <c r="CF83" t="b">
        <v>1</v>
      </c>
      <c r="CG83" t="b">
        <v>1</v>
      </c>
      <c r="CH83" t="b">
        <v>1</v>
      </c>
      <c r="CI83" t="b">
        <v>1</v>
      </c>
      <c r="CJ83" t="b">
        <v>1</v>
      </c>
      <c r="CK83" t="b">
        <v>1</v>
      </c>
      <c r="CL83" t="b">
        <v>1</v>
      </c>
      <c r="CM83" t="b">
        <v>1</v>
      </c>
      <c r="CN83" t="b">
        <v>1</v>
      </c>
      <c r="CO83" t="b">
        <v>1</v>
      </c>
      <c r="CP83" t="b">
        <v>1</v>
      </c>
      <c r="CQ83" t="b">
        <v>1</v>
      </c>
      <c r="CR83" t="b">
        <v>1</v>
      </c>
      <c r="CS83" t="b">
        <v>1</v>
      </c>
      <c r="CT83" t="b">
        <v>1</v>
      </c>
    </row>
    <row r="84" spans="70:98" x14ac:dyDescent="0.35">
      <c r="BR84" t="s">
        <v>677</v>
      </c>
      <c r="BS84" t="b">
        <v>1</v>
      </c>
      <c r="BT84" t="b">
        <v>1</v>
      </c>
      <c r="BU84" t="b">
        <v>1</v>
      </c>
      <c r="BV84" t="b">
        <v>1</v>
      </c>
      <c r="BW84" t="b">
        <v>1</v>
      </c>
      <c r="BX84" t="b">
        <v>1</v>
      </c>
      <c r="BY84" t="b">
        <v>1</v>
      </c>
      <c r="BZ84" t="b">
        <v>1</v>
      </c>
      <c r="CA84" t="b">
        <v>1</v>
      </c>
      <c r="CB84" t="b">
        <v>0</v>
      </c>
      <c r="CC84" t="b">
        <v>0</v>
      </c>
      <c r="CD84" t="b">
        <v>0</v>
      </c>
      <c r="CE84" t="b">
        <v>1</v>
      </c>
      <c r="CF84" t="b">
        <v>0</v>
      </c>
      <c r="CG84" t="b">
        <v>0</v>
      </c>
      <c r="CH84" t="b">
        <v>1</v>
      </c>
      <c r="CI84" t="b">
        <v>1</v>
      </c>
      <c r="CJ84" t="b">
        <v>0</v>
      </c>
      <c r="CK84" t="b">
        <v>1</v>
      </c>
      <c r="CL84" t="b">
        <v>0</v>
      </c>
      <c r="CM84" t="b">
        <v>1</v>
      </c>
      <c r="CN84" t="b">
        <v>0</v>
      </c>
      <c r="CO84" t="b">
        <v>0</v>
      </c>
      <c r="CP84" t="b">
        <v>1</v>
      </c>
      <c r="CQ84" t="b">
        <v>0</v>
      </c>
      <c r="CR84" t="b">
        <v>0</v>
      </c>
      <c r="CS84" t="b">
        <v>1</v>
      </c>
      <c r="CT84" t="b">
        <v>1</v>
      </c>
    </row>
    <row r="85" spans="70:98" x14ac:dyDescent="0.35">
      <c r="BR85" t="s">
        <v>713</v>
      </c>
      <c r="BS85" t="b">
        <v>1</v>
      </c>
      <c r="BT85" t="b">
        <v>1</v>
      </c>
      <c r="BU85" t="b">
        <v>1</v>
      </c>
      <c r="BV85" t="b">
        <v>1</v>
      </c>
      <c r="BW85" t="b">
        <v>1</v>
      </c>
      <c r="BX85" t="b">
        <v>1</v>
      </c>
      <c r="BY85" t="b">
        <v>1</v>
      </c>
      <c r="BZ85" t="b">
        <v>1</v>
      </c>
      <c r="CA85" t="b">
        <v>1</v>
      </c>
      <c r="CB85" t="b">
        <v>1</v>
      </c>
      <c r="CC85" t="b">
        <v>1</v>
      </c>
      <c r="CD85" t="b">
        <v>1</v>
      </c>
      <c r="CE85" t="b">
        <v>1</v>
      </c>
      <c r="CF85" t="b">
        <v>1</v>
      </c>
      <c r="CG85" t="b">
        <v>1</v>
      </c>
      <c r="CH85" t="b">
        <v>1</v>
      </c>
      <c r="CI85" t="b">
        <v>1</v>
      </c>
      <c r="CJ85" t="b">
        <v>1</v>
      </c>
      <c r="CK85" t="b">
        <v>1</v>
      </c>
      <c r="CL85" t="b">
        <v>1</v>
      </c>
      <c r="CM85" t="b">
        <v>1</v>
      </c>
      <c r="CN85" t="b">
        <v>1</v>
      </c>
      <c r="CO85" t="b">
        <v>1</v>
      </c>
      <c r="CP85" t="b">
        <v>1</v>
      </c>
      <c r="CQ85" t="b">
        <v>1</v>
      </c>
      <c r="CR85" t="b">
        <v>1</v>
      </c>
      <c r="CS85" t="b">
        <v>1</v>
      </c>
      <c r="CT85" t="b">
        <v>1</v>
      </c>
    </row>
    <row r="86" spans="70:98" x14ac:dyDescent="0.35">
      <c r="BR86" t="s">
        <v>725</v>
      </c>
      <c r="BS86" t="b">
        <v>1</v>
      </c>
      <c r="BT86" t="b">
        <v>1</v>
      </c>
      <c r="BU86" t="b">
        <v>1</v>
      </c>
      <c r="BV86" t="b">
        <v>1</v>
      </c>
      <c r="BW86" t="b">
        <v>1</v>
      </c>
      <c r="BX86" t="b">
        <v>1</v>
      </c>
      <c r="BY86" t="b">
        <v>1</v>
      </c>
      <c r="BZ86" t="b">
        <v>1</v>
      </c>
      <c r="CA86" t="b">
        <v>1</v>
      </c>
      <c r="CB86" t="b">
        <v>1</v>
      </c>
      <c r="CC86" t="b">
        <v>1</v>
      </c>
      <c r="CD86" t="b">
        <v>1</v>
      </c>
      <c r="CE86" t="b">
        <v>1</v>
      </c>
      <c r="CF86" t="b">
        <v>1</v>
      </c>
      <c r="CG86" t="b">
        <v>1</v>
      </c>
      <c r="CH86" t="b">
        <v>1</v>
      </c>
      <c r="CI86" t="b">
        <v>1</v>
      </c>
      <c r="CJ86" t="b">
        <v>1</v>
      </c>
      <c r="CK86" t="b">
        <v>1</v>
      </c>
      <c r="CL86" t="b">
        <v>1</v>
      </c>
      <c r="CM86" t="b">
        <v>1</v>
      </c>
      <c r="CN86" t="b">
        <v>1</v>
      </c>
      <c r="CO86" t="b">
        <v>1</v>
      </c>
      <c r="CP86" t="b">
        <v>1</v>
      </c>
      <c r="CQ86" t="b">
        <v>1</v>
      </c>
      <c r="CR86" t="b">
        <v>1</v>
      </c>
      <c r="CS86" t="b">
        <v>1</v>
      </c>
      <c r="CT86" t="b">
        <v>1</v>
      </c>
    </row>
    <row r="87" spans="70:98" x14ac:dyDescent="0.35">
      <c r="BR87" t="s">
        <v>693</v>
      </c>
      <c r="BS87" t="b">
        <v>1</v>
      </c>
      <c r="BT87" t="b">
        <v>0</v>
      </c>
      <c r="BU87" t="b">
        <v>1</v>
      </c>
      <c r="BV87" t="b">
        <v>1</v>
      </c>
      <c r="BW87" t="b">
        <v>1</v>
      </c>
      <c r="BX87" t="b">
        <v>1</v>
      </c>
      <c r="BY87" t="b">
        <v>1</v>
      </c>
      <c r="BZ87" t="b">
        <v>0</v>
      </c>
      <c r="CA87" t="b">
        <v>0</v>
      </c>
      <c r="CB87" t="b">
        <v>1</v>
      </c>
      <c r="CC87" t="b">
        <v>1</v>
      </c>
      <c r="CD87" t="b">
        <v>1</v>
      </c>
      <c r="CE87" t="b">
        <v>1</v>
      </c>
      <c r="CF87" t="b">
        <v>0</v>
      </c>
      <c r="CG87" t="b">
        <v>1</v>
      </c>
      <c r="CH87" t="b">
        <v>1</v>
      </c>
      <c r="CI87" t="b">
        <v>1</v>
      </c>
      <c r="CJ87" t="b">
        <v>1</v>
      </c>
      <c r="CK87" t="b">
        <v>1</v>
      </c>
      <c r="CL87" t="b">
        <v>0</v>
      </c>
      <c r="CM87" t="b">
        <v>1</v>
      </c>
      <c r="CN87" t="b">
        <v>1</v>
      </c>
      <c r="CO87" t="b">
        <v>1</v>
      </c>
      <c r="CP87" t="b">
        <v>1</v>
      </c>
      <c r="CQ87" t="b">
        <v>1</v>
      </c>
      <c r="CR87" t="b">
        <v>1</v>
      </c>
      <c r="CS87" t="b">
        <v>0</v>
      </c>
      <c r="CT87" t="b">
        <v>0</v>
      </c>
    </row>
    <row r="88" spans="70:98" x14ac:dyDescent="0.35">
      <c r="BR88" t="s">
        <v>717</v>
      </c>
      <c r="BS88" t="b">
        <v>1</v>
      </c>
      <c r="BT88" t="b">
        <v>1</v>
      </c>
      <c r="BU88" t="b">
        <v>1</v>
      </c>
      <c r="BV88" t="b">
        <v>1</v>
      </c>
      <c r="BW88" t="b">
        <v>1</v>
      </c>
      <c r="BX88" t="b">
        <v>1</v>
      </c>
      <c r="BY88" t="b">
        <v>1</v>
      </c>
      <c r="BZ88" t="b">
        <v>1</v>
      </c>
      <c r="CA88" t="b">
        <v>1</v>
      </c>
      <c r="CB88" t="b">
        <v>1</v>
      </c>
      <c r="CC88" t="b">
        <v>1</v>
      </c>
      <c r="CD88" t="b">
        <v>1</v>
      </c>
      <c r="CE88" t="b">
        <v>1</v>
      </c>
      <c r="CF88" t="b">
        <v>1</v>
      </c>
      <c r="CG88" t="b">
        <v>1</v>
      </c>
      <c r="CH88" t="b">
        <v>1</v>
      </c>
      <c r="CI88" t="b">
        <v>1</v>
      </c>
      <c r="CJ88" t="b">
        <v>1</v>
      </c>
      <c r="CK88" t="b">
        <v>1</v>
      </c>
      <c r="CL88" t="b">
        <v>1</v>
      </c>
      <c r="CM88" t="b">
        <v>1</v>
      </c>
      <c r="CN88" t="b">
        <v>1</v>
      </c>
      <c r="CO88" t="b">
        <v>1</v>
      </c>
      <c r="CP88" t="b">
        <v>1</v>
      </c>
      <c r="CQ88" t="b">
        <v>1</v>
      </c>
      <c r="CR88" t="b">
        <v>1</v>
      </c>
      <c r="CS88" t="b">
        <v>1</v>
      </c>
      <c r="CT88" t="b">
        <v>1</v>
      </c>
    </row>
    <row r="89" spans="70:98" x14ac:dyDescent="0.35">
      <c r="BR89" t="s">
        <v>681</v>
      </c>
      <c r="BS89" t="b">
        <v>1</v>
      </c>
      <c r="BT89" t="b">
        <v>1</v>
      </c>
      <c r="BU89" t="b">
        <v>1</v>
      </c>
      <c r="BV89" t="b">
        <v>1</v>
      </c>
      <c r="BW89" t="b">
        <v>1</v>
      </c>
      <c r="BX89" t="b">
        <v>1</v>
      </c>
      <c r="BY89" t="b">
        <v>1</v>
      </c>
      <c r="BZ89" t="b">
        <v>1</v>
      </c>
      <c r="CA89" t="b">
        <v>1</v>
      </c>
      <c r="CB89" t="b">
        <v>1</v>
      </c>
      <c r="CC89" t="b">
        <v>1</v>
      </c>
      <c r="CD89" t="b">
        <v>1</v>
      </c>
      <c r="CE89" t="b">
        <v>1</v>
      </c>
      <c r="CF89" t="b">
        <v>1</v>
      </c>
      <c r="CG89" t="b">
        <v>1</v>
      </c>
      <c r="CH89" t="b">
        <v>1</v>
      </c>
      <c r="CI89" t="b">
        <v>1</v>
      </c>
      <c r="CJ89" t="b">
        <v>1</v>
      </c>
      <c r="CK89" t="b">
        <v>1</v>
      </c>
      <c r="CL89" t="b">
        <v>1</v>
      </c>
      <c r="CM89" t="b">
        <v>1</v>
      </c>
      <c r="CN89" t="b">
        <v>1</v>
      </c>
      <c r="CO89" t="b">
        <v>1</v>
      </c>
      <c r="CP89" t="b">
        <v>1</v>
      </c>
      <c r="CQ89" t="b">
        <v>1</v>
      </c>
      <c r="CR89" t="b">
        <v>1</v>
      </c>
      <c r="CS89" t="b">
        <v>1</v>
      </c>
      <c r="CT89" t="b">
        <v>1</v>
      </c>
    </row>
  </sheetData>
  <mergeCells count="1">
    <mergeCell ref="M1:AN1"/>
  </mergeCells>
  <conditionalFormatting sqref="M3:M221">
    <cfRule type="expression" dxfId="42" priority="3">
      <formula>$L3</formula>
    </cfRule>
  </conditionalFormatting>
  <conditionalFormatting sqref="N3:AN12 N3:Y221">
    <cfRule type="cellIs" dxfId="41" priority="1" operator="equal">
      <formula>"WCE"</formula>
    </cfRule>
    <cfRule type="cellIs" dxfId="40" priority="2" operator="equal">
      <formula>"HAW"</formula>
    </cfRule>
    <cfRule type="expression" dxfId="39" priority="4">
      <formula>AP3</formula>
    </cfRule>
    <cfRule type="cellIs" dxfId="38" priority="5" operator="equal">
      <formula>"WBG"</formula>
    </cfRule>
    <cfRule type="cellIs" dxfId="37" priority="6" operator="equal">
      <formula>"GCS"</formula>
    </cfRule>
    <cfRule type="cellIs" dxfId="36" priority="7" operator="equal">
      <formula>"ACR"</formula>
    </cfRule>
    <cfRule type="cellIs" dxfId="35" priority="8" operator="equal">
      <formula>"PAP"</formula>
    </cfRule>
    <cfRule type="cellIs" dxfId="34" priority="9" operator="equal">
      <formula>"GWS"</formula>
    </cfRule>
    <cfRule type="cellIs" dxfId="33" priority="10" operator="equal">
      <formula>"BRL"</formula>
    </cfRule>
    <cfRule type="cellIs" dxfId="32" priority="11" operator="equal">
      <formula>"FRE"</formula>
    </cfRule>
    <cfRule type="cellIs" dxfId="31" priority="12" operator="equal">
      <formula>"GEE"</formula>
    </cfRule>
    <cfRule type="cellIs" dxfId="30" priority="13" operator="equal">
      <formula>"STK"</formula>
    </cfRule>
    <cfRule type="cellIs" dxfId="29" priority="14" operator="equal">
      <formula>"CAR"</formula>
    </cfRule>
    <cfRule type="cellIs" dxfId="28" priority="15" operator="equal">
      <formula>"COL"</formula>
    </cfRule>
    <cfRule type="cellIs" dxfId="27" priority="16" operator="equal">
      <formula>"RIC"</formula>
    </cfRule>
    <cfRule type="cellIs" dxfId="26" priority="17" operator="equal">
      <formula>"ESS"</formula>
    </cfRule>
    <cfRule type="cellIs" dxfId="25" priority="18" operator="equal">
      <formula>"KAN"</formula>
    </cfRule>
    <cfRule type="cellIs" dxfId="24" priority="19" operator="equal">
      <formula>"SYD"</formula>
    </cfRule>
    <cfRule type="cellIs" dxfId="23" priority="20" operator="equal">
      <formula>"MEL"</formula>
    </cfRule>
  </conditionalFormatting>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3539-DF25-4295-8DB7-A62DD13DDD18}">
  <sheetPr codeName="Sheet42">
    <tabColor theme="9" tint="0.59999389629810485"/>
  </sheetPr>
  <dimension ref="A1:W49"/>
  <sheetViews>
    <sheetView topLeftCell="C1" workbookViewId="0">
      <selection activeCell="D1" sqref="D1:V1"/>
    </sheetView>
  </sheetViews>
  <sheetFormatPr defaultRowHeight="14.5" outlineLevelRow="1" outlineLevelCol="1" x14ac:dyDescent="0.35"/>
  <cols>
    <col min="1" max="2" width="9.1796875" hidden="1" customWidth="1" outlineLevel="1"/>
    <col min="3" max="3" width="3.7265625" customWidth="1" collapsed="1"/>
    <col min="4" max="4" width="16.81640625" bestFit="1" customWidth="1"/>
    <col min="5" max="5" width="4.54296875" style="187" customWidth="1"/>
    <col min="6" max="6" width="4.1796875" style="187" customWidth="1"/>
    <col min="7" max="7" width="4.54296875" style="187" customWidth="1"/>
    <col min="8" max="8" width="4.453125" style="187" customWidth="1"/>
    <col min="9" max="9" width="4" style="187" customWidth="1"/>
    <col min="10" max="10" width="4.1796875" style="187" bestFit="1" customWidth="1"/>
    <col min="11" max="11" width="4.453125" style="187" customWidth="1"/>
    <col min="12" max="12" width="4.26953125" style="187" customWidth="1"/>
    <col min="13" max="13" width="5.1796875" style="187" bestFit="1" customWidth="1"/>
    <col min="14" max="14" width="5.453125" style="187" customWidth="1"/>
    <col min="15" max="15" width="4.81640625" style="187" customWidth="1"/>
    <col min="16" max="17" width="4.54296875" style="187" customWidth="1"/>
    <col min="18" max="18" width="3.81640625" style="187" bestFit="1" customWidth="1"/>
    <col min="19" max="19" width="4.1796875" style="187" customWidth="1"/>
    <col min="20" max="20" width="4.26953125" style="187" customWidth="1"/>
    <col min="21" max="21" width="5.26953125" style="187" customWidth="1"/>
    <col min="22" max="22" width="6.26953125" style="187" customWidth="1"/>
    <col min="23" max="23" width="9.1796875" collapsed="1"/>
  </cols>
  <sheetData>
    <row r="1" spans="1:22" ht="19.5" x14ac:dyDescent="0.45">
      <c r="D1" s="199" t="s">
        <v>1205</v>
      </c>
      <c r="E1" s="199"/>
      <c r="F1" s="199"/>
      <c r="G1" s="199"/>
      <c r="H1" s="199"/>
      <c r="I1" s="199"/>
      <c r="J1" s="199"/>
      <c r="K1" s="199"/>
      <c r="L1" s="199"/>
      <c r="M1" s="199"/>
      <c r="N1" s="199"/>
      <c r="O1" s="199"/>
      <c r="P1" s="199"/>
      <c r="Q1" s="199"/>
      <c r="R1" s="199"/>
      <c r="S1" s="199"/>
      <c r="T1" s="199"/>
      <c r="U1" s="199"/>
      <c r="V1" s="199"/>
    </row>
    <row r="2" spans="1:22" x14ac:dyDescent="0.35">
      <c r="A2">
        <v>0</v>
      </c>
    </row>
    <row r="4" spans="1:22" x14ac:dyDescent="0.35">
      <c r="A4" t="s">
        <v>1206</v>
      </c>
      <c r="D4" s="180"/>
      <c r="E4" s="178" t="s">
        <v>673</v>
      </c>
      <c r="F4" s="178" t="s">
        <v>689</v>
      </c>
      <c r="G4" s="178" t="s">
        <v>705</v>
      </c>
      <c r="H4" s="178" t="s">
        <v>701</v>
      </c>
      <c r="I4" s="178" t="s">
        <v>709</v>
      </c>
      <c r="J4" s="178" t="s">
        <v>685</v>
      </c>
      <c r="K4" s="178" t="s">
        <v>735</v>
      </c>
      <c r="L4" s="178" t="s">
        <v>697</v>
      </c>
      <c r="M4" s="178" t="s">
        <v>739</v>
      </c>
      <c r="N4" s="178" t="s">
        <v>721</v>
      </c>
      <c r="O4" s="178" t="s">
        <v>728</v>
      </c>
      <c r="P4" s="178" t="s">
        <v>732</v>
      </c>
      <c r="Q4" s="178" t="s">
        <v>677</v>
      </c>
      <c r="R4" s="178" t="s">
        <v>713</v>
      </c>
      <c r="S4" s="178" t="s">
        <v>725</v>
      </c>
      <c r="T4" s="178" t="s">
        <v>693</v>
      </c>
      <c r="U4" s="178" t="s">
        <v>717</v>
      </c>
      <c r="V4" s="179" t="s">
        <v>681</v>
      </c>
    </row>
    <row r="5" spans="1:22" ht="16.5" customHeight="1" x14ac:dyDescent="0.35">
      <c r="A5" t="b">
        <v>0</v>
      </c>
      <c r="B5">
        <v>1</v>
      </c>
      <c r="D5" s="181" t="s">
        <v>1324</v>
      </c>
      <c r="E5" s="187" t="s">
        <v>1</v>
      </c>
      <c r="F5" s="187" t="s">
        <v>1</v>
      </c>
      <c r="G5" s="187">
        <v>1</v>
      </c>
      <c r="H5" s="187" t="s">
        <v>1</v>
      </c>
      <c r="I5" s="187" t="s">
        <v>1</v>
      </c>
      <c r="J5" s="187" t="s">
        <v>1</v>
      </c>
      <c r="K5" s="187" t="s">
        <v>1</v>
      </c>
      <c r="L5" s="187" t="s">
        <v>1</v>
      </c>
      <c r="M5" s="187" t="s">
        <v>1</v>
      </c>
      <c r="N5" s="187" t="s">
        <v>1</v>
      </c>
      <c r="O5" s="187" t="s">
        <v>1</v>
      </c>
      <c r="P5" s="187" t="s">
        <v>1</v>
      </c>
      <c r="Q5" s="187" t="s">
        <v>1</v>
      </c>
      <c r="R5" s="187" t="s">
        <v>1</v>
      </c>
      <c r="S5" s="187" t="s">
        <v>1</v>
      </c>
      <c r="T5" s="187">
        <v>0</v>
      </c>
      <c r="U5" s="187" t="s">
        <v>1</v>
      </c>
      <c r="V5" s="160" t="s">
        <v>1</v>
      </c>
    </row>
    <row r="6" spans="1:22" ht="17.25" customHeight="1" x14ac:dyDescent="0.35">
      <c r="A6" t="b">
        <v>0</v>
      </c>
      <c r="B6">
        <v>2</v>
      </c>
      <c r="D6" s="181" t="s">
        <v>1325</v>
      </c>
      <c r="E6" s="187" t="s">
        <v>1</v>
      </c>
      <c r="F6" s="187" t="s">
        <v>1</v>
      </c>
      <c r="G6" s="187" t="s">
        <v>1</v>
      </c>
      <c r="H6" s="187" t="s">
        <v>1</v>
      </c>
      <c r="I6" s="187" t="s">
        <v>1</v>
      </c>
      <c r="J6" s="187" t="s">
        <v>1</v>
      </c>
      <c r="K6" s="187">
        <v>0</v>
      </c>
      <c r="L6" s="187" t="s">
        <v>1</v>
      </c>
      <c r="M6" s="187">
        <v>1</v>
      </c>
      <c r="N6" s="187" t="s">
        <v>1</v>
      </c>
      <c r="O6" s="187" t="s">
        <v>1</v>
      </c>
      <c r="P6" s="187" t="s">
        <v>1</v>
      </c>
      <c r="Q6" s="187" t="s">
        <v>1</v>
      </c>
      <c r="R6" s="187" t="s">
        <v>1</v>
      </c>
      <c r="S6" s="187" t="s">
        <v>1</v>
      </c>
      <c r="T6" s="187" t="s">
        <v>1</v>
      </c>
      <c r="U6" s="187" t="s">
        <v>1</v>
      </c>
      <c r="V6" s="160" t="s">
        <v>1</v>
      </c>
    </row>
    <row r="7" spans="1:22" x14ac:dyDescent="0.35">
      <c r="A7" t="b">
        <v>0</v>
      </c>
      <c r="B7">
        <v>3</v>
      </c>
      <c r="D7" s="181" t="s">
        <v>1326</v>
      </c>
      <c r="E7" s="187" t="s">
        <v>1</v>
      </c>
      <c r="F7" s="187" t="s">
        <v>1</v>
      </c>
      <c r="G7" s="187" t="s">
        <v>1</v>
      </c>
      <c r="H7" s="187" t="s">
        <v>1</v>
      </c>
      <c r="I7" s="187" t="s">
        <v>1</v>
      </c>
      <c r="J7" s="187" t="s">
        <v>1</v>
      </c>
      <c r="K7" s="187">
        <v>0</v>
      </c>
      <c r="L7" s="187" t="s">
        <v>1</v>
      </c>
      <c r="M7" s="187">
        <v>1</v>
      </c>
      <c r="N7" s="187" t="s">
        <v>1</v>
      </c>
      <c r="O7" s="187" t="s">
        <v>1</v>
      </c>
      <c r="P7" s="187" t="s">
        <v>1</v>
      </c>
      <c r="Q7" s="187" t="s">
        <v>1</v>
      </c>
      <c r="R7" s="187" t="s">
        <v>1</v>
      </c>
      <c r="S7" s="187" t="s">
        <v>1</v>
      </c>
      <c r="T7" s="187" t="s">
        <v>1</v>
      </c>
      <c r="U7" s="187" t="s">
        <v>1</v>
      </c>
      <c r="V7" s="160" t="s">
        <v>1</v>
      </c>
    </row>
    <row r="8" spans="1:22" x14ac:dyDescent="0.35">
      <c r="A8" t="b">
        <v>0</v>
      </c>
      <c r="B8">
        <v>4</v>
      </c>
      <c r="D8" s="181" t="s">
        <v>1327</v>
      </c>
      <c r="E8" s="187" t="s">
        <v>1</v>
      </c>
      <c r="F8" s="187" t="s">
        <v>1</v>
      </c>
      <c r="G8" s="187" t="s">
        <v>1</v>
      </c>
      <c r="H8" s="187" t="s">
        <v>1</v>
      </c>
      <c r="I8" s="187" t="s">
        <v>1</v>
      </c>
      <c r="J8" s="187" t="s">
        <v>1</v>
      </c>
      <c r="K8" s="187">
        <v>0</v>
      </c>
      <c r="L8" s="187" t="s">
        <v>1</v>
      </c>
      <c r="M8" s="187">
        <v>1</v>
      </c>
      <c r="N8" s="187" t="s">
        <v>1</v>
      </c>
      <c r="O8" s="187" t="s">
        <v>1</v>
      </c>
      <c r="P8" s="187" t="s">
        <v>1</v>
      </c>
      <c r="Q8" s="187" t="s">
        <v>1</v>
      </c>
      <c r="R8" s="187" t="s">
        <v>1</v>
      </c>
      <c r="S8" s="187" t="s">
        <v>1</v>
      </c>
      <c r="T8" s="187" t="s">
        <v>1</v>
      </c>
      <c r="U8" s="187" t="s">
        <v>1</v>
      </c>
      <c r="V8" s="160" t="s">
        <v>1</v>
      </c>
    </row>
    <row r="9" spans="1:22" x14ac:dyDescent="0.35">
      <c r="A9" t="b">
        <v>0</v>
      </c>
      <c r="B9">
        <v>5</v>
      </c>
      <c r="D9" s="181" t="s">
        <v>1328</v>
      </c>
      <c r="E9" s="187" t="s">
        <v>1</v>
      </c>
      <c r="F9" s="187" t="s">
        <v>1</v>
      </c>
      <c r="G9" s="187" t="s">
        <v>1</v>
      </c>
      <c r="H9" s="187" t="s">
        <v>1</v>
      </c>
      <c r="I9" s="187" t="s">
        <v>1</v>
      </c>
      <c r="J9" s="187" t="s">
        <v>1</v>
      </c>
      <c r="K9" s="187" t="s">
        <v>1</v>
      </c>
      <c r="L9" s="187">
        <v>1</v>
      </c>
      <c r="M9" s="187">
        <v>0</v>
      </c>
      <c r="N9" s="187" t="s">
        <v>1</v>
      </c>
      <c r="O9" s="187" t="s">
        <v>1</v>
      </c>
      <c r="P9" s="187" t="s">
        <v>1</v>
      </c>
      <c r="Q9" s="187" t="s">
        <v>1</v>
      </c>
      <c r="R9" s="187" t="s">
        <v>1</v>
      </c>
      <c r="S9" s="187" t="s">
        <v>1</v>
      </c>
      <c r="T9" s="187" t="s">
        <v>1</v>
      </c>
      <c r="U9" s="187" t="s">
        <v>1</v>
      </c>
      <c r="V9" s="160" t="s">
        <v>1</v>
      </c>
    </row>
    <row r="10" spans="1:22" collapsed="1" x14ac:dyDescent="0.35">
      <c r="A10" t="b">
        <v>0</v>
      </c>
      <c r="B10">
        <v>6</v>
      </c>
      <c r="D10" s="181" t="s">
        <v>1329</v>
      </c>
      <c r="E10" s="187" t="s">
        <v>1</v>
      </c>
      <c r="F10" s="187" t="s">
        <v>1</v>
      </c>
      <c r="G10" s="187">
        <v>1</v>
      </c>
      <c r="H10" s="187" t="s">
        <v>1</v>
      </c>
      <c r="I10" s="187" t="s">
        <v>1</v>
      </c>
      <c r="J10" s="187" t="s">
        <v>1</v>
      </c>
      <c r="K10" s="187">
        <v>0</v>
      </c>
      <c r="L10" s="187" t="s">
        <v>1</v>
      </c>
      <c r="M10" s="187" t="s">
        <v>1</v>
      </c>
      <c r="N10" s="187" t="s">
        <v>1</v>
      </c>
      <c r="O10" s="187" t="s">
        <v>1</v>
      </c>
      <c r="P10" s="187" t="s">
        <v>1</v>
      </c>
      <c r="Q10" s="187" t="s">
        <v>1</v>
      </c>
      <c r="R10" s="187" t="s">
        <v>1</v>
      </c>
      <c r="S10" s="187" t="s">
        <v>1</v>
      </c>
      <c r="T10" s="187" t="s">
        <v>1</v>
      </c>
      <c r="U10" s="187" t="s">
        <v>1</v>
      </c>
      <c r="V10" s="160" t="s">
        <v>1</v>
      </c>
    </row>
    <row r="11" spans="1:22" x14ac:dyDescent="0.35">
      <c r="A11" t="b">
        <v>0</v>
      </c>
      <c r="B11">
        <v>7</v>
      </c>
      <c r="D11" s="181" t="s">
        <v>1330</v>
      </c>
      <c r="E11" s="187" t="s">
        <v>1</v>
      </c>
      <c r="F11" s="187" t="s">
        <v>1</v>
      </c>
      <c r="G11" s="187" t="s">
        <v>1</v>
      </c>
      <c r="H11" s="187" t="s">
        <v>1</v>
      </c>
      <c r="I11" s="187" t="s">
        <v>1</v>
      </c>
      <c r="J11" s="187" t="s">
        <v>1</v>
      </c>
      <c r="K11" s="187" t="s">
        <v>1</v>
      </c>
      <c r="L11" s="187">
        <v>1</v>
      </c>
      <c r="M11" s="187" t="s">
        <v>1</v>
      </c>
      <c r="N11" s="187" t="s">
        <v>1</v>
      </c>
      <c r="O11" s="187" t="s">
        <v>1</v>
      </c>
      <c r="P11" s="187" t="s">
        <v>1</v>
      </c>
      <c r="Q11" s="187" t="s">
        <v>1</v>
      </c>
      <c r="R11" s="187" t="s">
        <v>1</v>
      </c>
      <c r="S11" s="187" t="s">
        <v>1</v>
      </c>
      <c r="T11" s="187">
        <v>0</v>
      </c>
      <c r="U11" s="187" t="s">
        <v>1</v>
      </c>
      <c r="V11" s="160" t="s">
        <v>1</v>
      </c>
    </row>
    <row r="12" spans="1:22" x14ac:dyDescent="0.35">
      <c r="A12" t="b">
        <v>1</v>
      </c>
      <c r="B12">
        <v>8</v>
      </c>
      <c r="D12" s="181" t="s">
        <v>1331</v>
      </c>
      <c r="E12" s="187" t="s">
        <v>1</v>
      </c>
      <c r="F12" s="187">
        <v>1</v>
      </c>
      <c r="G12" s="187" t="s">
        <v>1</v>
      </c>
      <c r="H12" s="187" t="s">
        <v>1</v>
      </c>
      <c r="I12" s="187" t="s">
        <v>1</v>
      </c>
      <c r="J12" s="187" t="s">
        <v>1</v>
      </c>
      <c r="K12" s="187" t="s">
        <v>1</v>
      </c>
      <c r="L12" s="187" t="s">
        <v>1</v>
      </c>
      <c r="M12" s="187" t="s">
        <v>1</v>
      </c>
      <c r="N12" s="187" t="s">
        <v>1</v>
      </c>
      <c r="O12" s="187" t="s">
        <v>1</v>
      </c>
      <c r="P12" s="187" t="s">
        <v>1</v>
      </c>
      <c r="Q12" s="187" t="s">
        <v>1</v>
      </c>
      <c r="R12" s="187" t="s">
        <v>1</v>
      </c>
      <c r="S12" s="187" t="s">
        <v>1</v>
      </c>
      <c r="T12" s="187">
        <v>0</v>
      </c>
      <c r="U12" s="187" t="s">
        <v>1</v>
      </c>
      <c r="V12" s="160" t="s">
        <v>1</v>
      </c>
    </row>
    <row r="13" spans="1:22" x14ac:dyDescent="0.35">
      <c r="A13" t="b">
        <v>0</v>
      </c>
      <c r="B13">
        <v>9</v>
      </c>
      <c r="D13" s="181" t="s">
        <v>1332</v>
      </c>
      <c r="E13" s="187" t="s">
        <v>1</v>
      </c>
      <c r="F13" s="187" t="s">
        <v>1</v>
      </c>
      <c r="G13" s="187" t="s">
        <v>1</v>
      </c>
      <c r="H13" s="187" t="s">
        <v>1</v>
      </c>
      <c r="I13" s="187" t="s">
        <v>1</v>
      </c>
      <c r="J13" s="187" t="s">
        <v>1</v>
      </c>
      <c r="K13" s="187" t="s">
        <v>1</v>
      </c>
      <c r="L13" s="187" t="s">
        <v>1</v>
      </c>
      <c r="M13" s="187">
        <v>1</v>
      </c>
      <c r="N13" s="187" t="s">
        <v>1</v>
      </c>
      <c r="O13" s="187" t="s">
        <v>1</v>
      </c>
      <c r="P13" s="187" t="s">
        <v>1</v>
      </c>
      <c r="Q13" s="187" t="s">
        <v>1</v>
      </c>
      <c r="R13" s="187" t="s">
        <v>1</v>
      </c>
      <c r="S13" s="187" t="s">
        <v>1</v>
      </c>
      <c r="T13" s="187">
        <v>0</v>
      </c>
      <c r="U13" s="187" t="s">
        <v>1</v>
      </c>
      <c r="V13" s="160" t="s">
        <v>1</v>
      </c>
    </row>
    <row r="14" spans="1:22" x14ac:dyDescent="0.35">
      <c r="A14" t="b">
        <v>0</v>
      </c>
      <c r="B14">
        <v>10</v>
      </c>
      <c r="D14" s="181" t="s">
        <v>1333</v>
      </c>
      <c r="E14" s="187" t="s">
        <v>1</v>
      </c>
      <c r="F14" s="187" t="s">
        <v>1</v>
      </c>
      <c r="G14" s="187" t="s">
        <v>1</v>
      </c>
      <c r="H14" s="187" t="s">
        <v>1</v>
      </c>
      <c r="I14" s="187" t="s">
        <v>1</v>
      </c>
      <c r="J14" s="187" t="s">
        <v>1</v>
      </c>
      <c r="K14" s="187">
        <v>0</v>
      </c>
      <c r="L14" s="187" t="s">
        <v>1</v>
      </c>
      <c r="M14" s="187" t="s">
        <v>1</v>
      </c>
      <c r="N14" s="187" t="s">
        <v>1</v>
      </c>
      <c r="O14" s="187" t="s">
        <v>1</v>
      </c>
      <c r="P14" s="187" t="s">
        <v>1</v>
      </c>
      <c r="Q14" s="187">
        <v>1</v>
      </c>
      <c r="R14" s="187" t="s">
        <v>1</v>
      </c>
      <c r="S14" s="187" t="s">
        <v>1</v>
      </c>
      <c r="T14" s="187" t="s">
        <v>1</v>
      </c>
      <c r="U14" s="187" t="s">
        <v>1</v>
      </c>
      <c r="V14" s="160" t="s">
        <v>1</v>
      </c>
    </row>
    <row r="15" spans="1:22" collapsed="1" x14ac:dyDescent="0.35">
      <c r="A15" t="b">
        <v>1</v>
      </c>
      <c r="B15">
        <v>11</v>
      </c>
      <c r="D15" s="181" t="s">
        <v>1334</v>
      </c>
      <c r="E15" s="187" t="s">
        <v>1</v>
      </c>
      <c r="F15" s="187" t="s">
        <v>1</v>
      </c>
      <c r="G15" s="187" t="s">
        <v>1</v>
      </c>
      <c r="H15" s="187" t="s">
        <v>1</v>
      </c>
      <c r="I15" s="187" t="s">
        <v>1</v>
      </c>
      <c r="J15" s="187" t="s">
        <v>1</v>
      </c>
      <c r="K15" s="187">
        <v>0</v>
      </c>
      <c r="L15" s="187" t="s">
        <v>1</v>
      </c>
      <c r="M15" s="187" t="s">
        <v>1</v>
      </c>
      <c r="N15" s="187" t="s">
        <v>1</v>
      </c>
      <c r="O15" s="187" t="s">
        <v>1</v>
      </c>
      <c r="P15" s="187" t="s">
        <v>1</v>
      </c>
      <c r="Q15" s="187" t="s">
        <v>1</v>
      </c>
      <c r="R15" s="187" t="s">
        <v>1</v>
      </c>
      <c r="S15" s="187" t="s">
        <v>1</v>
      </c>
      <c r="T15" s="187" t="s">
        <v>1</v>
      </c>
      <c r="U15" s="187" t="s">
        <v>1</v>
      </c>
      <c r="V15" s="160" t="s">
        <v>1</v>
      </c>
    </row>
    <row r="16" spans="1:22" x14ac:dyDescent="0.35">
      <c r="A16" t="b">
        <v>0</v>
      </c>
      <c r="B16">
        <v>12</v>
      </c>
      <c r="D16" s="181" t="s">
        <v>1335</v>
      </c>
      <c r="E16" s="187" t="s">
        <v>1</v>
      </c>
      <c r="F16" s="187" t="s">
        <v>1</v>
      </c>
      <c r="G16" s="187" t="s">
        <v>1</v>
      </c>
      <c r="H16" s="187" t="s">
        <v>1</v>
      </c>
      <c r="I16" s="187" t="s">
        <v>1</v>
      </c>
      <c r="J16" s="187" t="s">
        <v>1</v>
      </c>
      <c r="K16" s="187">
        <v>0</v>
      </c>
      <c r="L16" s="187" t="s">
        <v>1</v>
      </c>
      <c r="M16" s="187" t="s">
        <v>1</v>
      </c>
      <c r="N16" s="187" t="s">
        <v>1</v>
      </c>
      <c r="O16" s="187" t="s">
        <v>1</v>
      </c>
      <c r="P16" s="187" t="s">
        <v>1</v>
      </c>
      <c r="Q16" s="187">
        <v>1</v>
      </c>
      <c r="R16" s="187" t="s">
        <v>1</v>
      </c>
      <c r="S16" s="187" t="s">
        <v>1</v>
      </c>
      <c r="T16" s="187" t="s">
        <v>1</v>
      </c>
      <c r="U16" s="187" t="s">
        <v>1</v>
      </c>
      <c r="V16" s="160" t="s">
        <v>1</v>
      </c>
    </row>
    <row r="17" spans="1:22" x14ac:dyDescent="0.35">
      <c r="A17" t="b">
        <v>0</v>
      </c>
      <c r="B17">
        <v>13</v>
      </c>
      <c r="D17" s="181" t="s">
        <v>1336</v>
      </c>
      <c r="E17" s="187" t="s">
        <v>1</v>
      </c>
      <c r="F17" s="187" t="s">
        <v>1</v>
      </c>
      <c r="G17" s="187" t="s">
        <v>1</v>
      </c>
      <c r="H17" s="187" t="s">
        <v>1</v>
      </c>
      <c r="I17" s="187" t="s">
        <v>1</v>
      </c>
      <c r="J17" s="187" t="s">
        <v>1</v>
      </c>
      <c r="K17" s="187">
        <v>0</v>
      </c>
      <c r="L17" s="187" t="s">
        <v>1</v>
      </c>
      <c r="M17" s="187" t="s">
        <v>1</v>
      </c>
      <c r="N17" s="187" t="s">
        <v>1</v>
      </c>
      <c r="O17" s="187" t="s">
        <v>1</v>
      </c>
      <c r="P17" s="187" t="s">
        <v>1</v>
      </c>
      <c r="Q17" s="187">
        <v>1</v>
      </c>
      <c r="R17" s="187" t="s">
        <v>1</v>
      </c>
      <c r="S17" s="187" t="s">
        <v>1</v>
      </c>
      <c r="T17" s="187" t="s">
        <v>1</v>
      </c>
      <c r="U17" s="187" t="s">
        <v>1</v>
      </c>
      <c r="V17" s="160" t="s">
        <v>1</v>
      </c>
    </row>
    <row r="18" spans="1:22" x14ac:dyDescent="0.35">
      <c r="A18" t="b">
        <v>1</v>
      </c>
      <c r="B18">
        <v>14</v>
      </c>
      <c r="D18" s="181" t="s">
        <v>1337</v>
      </c>
      <c r="E18" s="187" t="s">
        <v>1</v>
      </c>
      <c r="F18" s="187">
        <v>1</v>
      </c>
      <c r="G18" s="187">
        <v>0</v>
      </c>
      <c r="H18" s="187" t="s">
        <v>1</v>
      </c>
      <c r="I18" s="187" t="s">
        <v>1</v>
      </c>
      <c r="J18" s="187" t="s">
        <v>1</v>
      </c>
      <c r="K18" s="187" t="s">
        <v>1</v>
      </c>
      <c r="L18" s="187" t="s">
        <v>1</v>
      </c>
      <c r="M18" s="187" t="s">
        <v>1</v>
      </c>
      <c r="N18" s="187" t="s">
        <v>1</v>
      </c>
      <c r="O18" s="187" t="s">
        <v>1</v>
      </c>
      <c r="P18" s="187" t="s">
        <v>1</v>
      </c>
      <c r="Q18" s="187" t="s">
        <v>1</v>
      </c>
      <c r="R18" s="187" t="s">
        <v>1</v>
      </c>
      <c r="S18" s="187" t="s">
        <v>1</v>
      </c>
      <c r="T18" s="187" t="s">
        <v>1</v>
      </c>
      <c r="U18" s="187" t="s">
        <v>1</v>
      </c>
      <c r="V18" s="160" t="s">
        <v>1</v>
      </c>
    </row>
    <row r="19" spans="1:22" x14ac:dyDescent="0.35">
      <c r="A19" t="b">
        <v>0</v>
      </c>
      <c r="B19">
        <v>15</v>
      </c>
      <c r="D19" s="181" t="s">
        <v>1338</v>
      </c>
      <c r="E19" s="187" t="s">
        <v>1</v>
      </c>
      <c r="F19" s="187" t="s">
        <v>1</v>
      </c>
      <c r="G19" s="187" t="s">
        <v>1</v>
      </c>
      <c r="H19" s="187" t="s">
        <v>1</v>
      </c>
      <c r="I19" s="187" t="s">
        <v>1</v>
      </c>
      <c r="J19" s="187" t="s">
        <v>1</v>
      </c>
      <c r="K19" s="187">
        <v>0</v>
      </c>
      <c r="L19" s="187" t="s">
        <v>1</v>
      </c>
      <c r="M19" s="187">
        <v>1</v>
      </c>
      <c r="N19" s="187" t="s">
        <v>1</v>
      </c>
      <c r="O19" s="187" t="s">
        <v>1</v>
      </c>
      <c r="P19" s="187" t="s">
        <v>1</v>
      </c>
      <c r="Q19" s="187" t="s">
        <v>1</v>
      </c>
      <c r="R19" s="187" t="s">
        <v>1</v>
      </c>
      <c r="S19" s="187" t="s">
        <v>1</v>
      </c>
      <c r="T19" s="187" t="s">
        <v>1</v>
      </c>
      <c r="U19" s="187" t="s">
        <v>1</v>
      </c>
      <c r="V19" s="160" t="s">
        <v>1</v>
      </c>
    </row>
    <row r="20" spans="1:22" x14ac:dyDescent="0.35">
      <c r="A20" t="b">
        <v>0</v>
      </c>
      <c r="B20">
        <v>16</v>
      </c>
      <c r="D20" s="181" t="s">
        <v>1339</v>
      </c>
      <c r="E20" s="187" t="s">
        <v>1</v>
      </c>
      <c r="F20" s="187" t="s">
        <v>1</v>
      </c>
      <c r="G20" s="187" t="s">
        <v>1</v>
      </c>
      <c r="H20" s="187" t="s">
        <v>1</v>
      </c>
      <c r="I20" s="187" t="s">
        <v>1</v>
      </c>
      <c r="J20" s="187" t="s">
        <v>1</v>
      </c>
      <c r="K20" s="187" t="s">
        <v>1</v>
      </c>
      <c r="L20" s="187" t="s">
        <v>1</v>
      </c>
      <c r="M20" s="187" t="s">
        <v>1</v>
      </c>
      <c r="N20" s="187" t="s">
        <v>1</v>
      </c>
      <c r="O20" s="187" t="s">
        <v>1</v>
      </c>
      <c r="P20" s="187" t="s">
        <v>1</v>
      </c>
      <c r="Q20" s="187">
        <v>1</v>
      </c>
      <c r="R20" s="187" t="s">
        <v>1</v>
      </c>
      <c r="S20" s="187" t="s">
        <v>1</v>
      </c>
      <c r="T20" s="187">
        <v>0</v>
      </c>
      <c r="U20" s="187" t="s">
        <v>1</v>
      </c>
      <c r="V20" s="160" t="s">
        <v>1</v>
      </c>
    </row>
    <row r="21" spans="1:22" x14ac:dyDescent="0.35">
      <c r="A21" t="b">
        <v>0</v>
      </c>
      <c r="B21">
        <v>17</v>
      </c>
      <c r="D21" s="181" t="s">
        <v>1340</v>
      </c>
      <c r="E21" s="187" t="s">
        <v>1</v>
      </c>
      <c r="F21" s="187" t="s">
        <v>1</v>
      </c>
      <c r="G21" s="187" t="s">
        <v>1</v>
      </c>
      <c r="H21" s="187" t="s">
        <v>1</v>
      </c>
      <c r="I21" s="187" t="s">
        <v>1</v>
      </c>
      <c r="J21" s="187" t="s">
        <v>1</v>
      </c>
      <c r="K21" s="187">
        <v>0</v>
      </c>
      <c r="L21" s="187" t="s">
        <v>1</v>
      </c>
      <c r="M21" s="187" t="s">
        <v>1</v>
      </c>
      <c r="N21" s="187" t="s">
        <v>1</v>
      </c>
      <c r="O21" s="187" t="s">
        <v>1</v>
      </c>
      <c r="P21" s="187" t="s">
        <v>1</v>
      </c>
      <c r="Q21" s="187">
        <v>1</v>
      </c>
      <c r="R21" s="187" t="s">
        <v>1</v>
      </c>
      <c r="S21" s="187" t="s">
        <v>1</v>
      </c>
      <c r="T21" s="187" t="s">
        <v>1</v>
      </c>
      <c r="U21" s="187" t="s">
        <v>1</v>
      </c>
      <c r="V21" s="160" t="s">
        <v>1</v>
      </c>
    </row>
    <row r="22" spans="1:22" x14ac:dyDescent="0.35">
      <c r="A22" t="b">
        <v>0</v>
      </c>
      <c r="B22">
        <v>18</v>
      </c>
      <c r="D22" s="181" t="s">
        <v>1341</v>
      </c>
      <c r="E22" s="187" t="s">
        <v>1</v>
      </c>
      <c r="F22" s="187" t="s">
        <v>1</v>
      </c>
      <c r="G22" s="187" t="s">
        <v>1</v>
      </c>
      <c r="H22" s="187" t="s">
        <v>1</v>
      </c>
      <c r="I22" s="187" t="s">
        <v>1</v>
      </c>
      <c r="J22" s="187" t="s">
        <v>1</v>
      </c>
      <c r="K22" s="187">
        <v>0</v>
      </c>
      <c r="L22" s="187" t="s">
        <v>1</v>
      </c>
      <c r="M22" s="187">
        <v>1</v>
      </c>
      <c r="N22" s="187" t="s">
        <v>1</v>
      </c>
      <c r="O22" s="187" t="s">
        <v>1</v>
      </c>
      <c r="P22" s="187" t="s">
        <v>1</v>
      </c>
      <c r="Q22" s="187" t="s">
        <v>1</v>
      </c>
      <c r="R22" s="187" t="s">
        <v>1</v>
      </c>
      <c r="S22" s="187" t="s">
        <v>1</v>
      </c>
      <c r="T22" s="187" t="s">
        <v>1</v>
      </c>
      <c r="U22" s="187" t="s">
        <v>1</v>
      </c>
      <c r="V22" s="160" t="s">
        <v>1</v>
      </c>
    </row>
    <row r="23" spans="1:22" x14ac:dyDescent="0.35">
      <c r="A23" t="b">
        <v>0</v>
      </c>
      <c r="B23">
        <v>19</v>
      </c>
      <c r="D23" s="181" t="s">
        <v>1342</v>
      </c>
      <c r="E23" s="187" t="s">
        <v>1</v>
      </c>
      <c r="F23" s="187" t="s">
        <v>1</v>
      </c>
      <c r="G23" s="187" t="s">
        <v>1</v>
      </c>
      <c r="H23" s="187" t="s">
        <v>1</v>
      </c>
      <c r="I23" s="187" t="s">
        <v>1</v>
      </c>
      <c r="J23" s="187" t="s">
        <v>1</v>
      </c>
      <c r="K23" s="187">
        <v>0</v>
      </c>
      <c r="L23" s="187" t="s">
        <v>1</v>
      </c>
      <c r="M23" s="187">
        <v>1</v>
      </c>
      <c r="N23" s="187" t="s">
        <v>1</v>
      </c>
      <c r="O23" s="187" t="s">
        <v>1</v>
      </c>
      <c r="P23" s="187" t="s">
        <v>1</v>
      </c>
      <c r="Q23" s="187" t="s">
        <v>1</v>
      </c>
      <c r="R23" s="187" t="s">
        <v>1</v>
      </c>
      <c r="S23" s="187" t="s">
        <v>1</v>
      </c>
      <c r="T23" s="187" t="s">
        <v>1</v>
      </c>
      <c r="U23" s="187" t="s">
        <v>1</v>
      </c>
      <c r="V23" s="160" t="s">
        <v>1</v>
      </c>
    </row>
    <row r="24" spans="1:22" x14ac:dyDescent="0.35">
      <c r="A24" t="b">
        <v>0</v>
      </c>
      <c r="B24">
        <v>20</v>
      </c>
      <c r="D24" s="181" t="s">
        <v>1343</v>
      </c>
      <c r="E24" s="187" t="s">
        <v>1</v>
      </c>
      <c r="F24" s="187" t="s">
        <v>1</v>
      </c>
      <c r="G24" s="187" t="s">
        <v>1</v>
      </c>
      <c r="H24" s="187" t="s">
        <v>1</v>
      </c>
      <c r="I24" s="187" t="s">
        <v>1</v>
      </c>
      <c r="J24" s="187" t="s">
        <v>1</v>
      </c>
      <c r="K24" s="187">
        <v>0</v>
      </c>
      <c r="L24" s="187" t="s">
        <v>1</v>
      </c>
      <c r="M24" s="187" t="s">
        <v>1</v>
      </c>
      <c r="N24" s="187" t="s">
        <v>1</v>
      </c>
      <c r="O24" s="187" t="s">
        <v>1</v>
      </c>
      <c r="P24" s="187" t="s">
        <v>1</v>
      </c>
      <c r="Q24" s="187">
        <v>1</v>
      </c>
      <c r="R24" s="187" t="s">
        <v>1</v>
      </c>
      <c r="S24" s="187" t="s">
        <v>1</v>
      </c>
      <c r="T24" s="187" t="s">
        <v>1</v>
      </c>
      <c r="U24" s="187" t="s">
        <v>1</v>
      </c>
      <c r="V24" s="160" t="s">
        <v>1</v>
      </c>
    </row>
    <row r="25" spans="1:22" x14ac:dyDescent="0.35">
      <c r="A25" t="b">
        <v>0</v>
      </c>
      <c r="B25">
        <v>21</v>
      </c>
      <c r="D25" s="181" t="s">
        <v>1344</v>
      </c>
      <c r="E25" s="187" t="s">
        <v>1</v>
      </c>
      <c r="F25" s="187" t="s">
        <v>1</v>
      </c>
      <c r="G25" s="187">
        <v>1</v>
      </c>
      <c r="H25" s="187" t="s">
        <v>1</v>
      </c>
      <c r="I25" s="187" t="s">
        <v>1</v>
      </c>
      <c r="J25" s="187" t="s">
        <v>1</v>
      </c>
      <c r="K25" s="187" t="s">
        <v>1</v>
      </c>
      <c r="L25" s="187" t="s">
        <v>1</v>
      </c>
      <c r="M25" s="187">
        <v>0</v>
      </c>
      <c r="N25" s="187" t="s">
        <v>1</v>
      </c>
      <c r="O25" s="187" t="s">
        <v>1</v>
      </c>
      <c r="P25" s="187" t="s">
        <v>1</v>
      </c>
      <c r="Q25" s="187" t="s">
        <v>1</v>
      </c>
      <c r="R25" s="187" t="s">
        <v>1</v>
      </c>
      <c r="S25" s="187" t="s">
        <v>1</v>
      </c>
      <c r="T25" s="187" t="s">
        <v>1</v>
      </c>
      <c r="U25" s="187" t="s">
        <v>1</v>
      </c>
      <c r="V25" s="160" t="s">
        <v>1</v>
      </c>
    </row>
    <row r="26" spans="1:22" x14ac:dyDescent="0.35">
      <c r="A26" t="b">
        <v>0</v>
      </c>
      <c r="B26">
        <v>22</v>
      </c>
      <c r="D26" s="181" t="s">
        <v>1345</v>
      </c>
      <c r="E26" s="187" t="s">
        <v>1</v>
      </c>
      <c r="F26" s="187" t="s">
        <v>1</v>
      </c>
      <c r="G26" s="187" t="s">
        <v>1</v>
      </c>
      <c r="H26" s="187" t="s">
        <v>1</v>
      </c>
      <c r="I26" s="187" t="s">
        <v>1</v>
      </c>
      <c r="J26" s="187" t="s">
        <v>1</v>
      </c>
      <c r="K26" s="187" t="s">
        <v>1</v>
      </c>
      <c r="L26" s="187" t="s">
        <v>1</v>
      </c>
      <c r="M26" s="187" t="s">
        <v>1</v>
      </c>
      <c r="N26" s="187" t="s">
        <v>1</v>
      </c>
      <c r="O26" s="187" t="s">
        <v>1</v>
      </c>
      <c r="P26" s="187" t="s">
        <v>1</v>
      </c>
      <c r="Q26" s="187">
        <v>1</v>
      </c>
      <c r="R26" s="187" t="s">
        <v>1</v>
      </c>
      <c r="S26" s="187" t="s">
        <v>1</v>
      </c>
      <c r="T26" s="187">
        <v>0</v>
      </c>
      <c r="U26" s="187" t="s">
        <v>1</v>
      </c>
      <c r="V26" s="160" t="s">
        <v>1</v>
      </c>
    </row>
    <row r="27" spans="1:22" x14ac:dyDescent="0.35">
      <c r="A27" t="b">
        <v>0</v>
      </c>
      <c r="B27">
        <v>23</v>
      </c>
      <c r="D27" s="181" t="s">
        <v>1346</v>
      </c>
      <c r="E27" s="187" t="s">
        <v>1</v>
      </c>
      <c r="F27" s="187" t="s">
        <v>1</v>
      </c>
      <c r="G27" s="187" t="s">
        <v>1</v>
      </c>
      <c r="H27" s="187" t="s">
        <v>1</v>
      </c>
      <c r="I27" s="187" t="s">
        <v>1</v>
      </c>
      <c r="J27" s="187" t="s">
        <v>1</v>
      </c>
      <c r="K27" s="187">
        <v>0</v>
      </c>
      <c r="L27" s="187">
        <v>1</v>
      </c>
      <c r="M27" s="187" t="s">
        <v>1</v>
      </c>
      <c r="N27" s="187" t="s">
        <v>1</v>
      </c>
      <c r="O27" s="187" t="s">
        <v>1</v>
      </c>
      <c r="P27" s="187" t="s">
        <v>1</v>
      </c>
      <c r="Q27" s="187" t="s">
        <v>1</v>
      </c>
      <c r="R27" s="187" t="s">
        <v>1</v>
      </c>
      <c r="S27" s="187" t="s">
        <v>1</v>
      </c>
      <c r="T27" s="187" t="s">
        <v>1</v>
      </c>
      <c r="U27" s="187" t="s">
        <v>1</v>
      </c>
      <c r="V27" s="160" t="s">
        <v>1</v>
      </c>
    </row>
    <row r="28" spans="1:22" x14ac:dyDescent="0.35">
      <c r="A28" t="b">
        <v>0</v>
      </c>
      <c r="B28">
        <v>24</v>
      </c>
      <c r="D28" s="181" t="s">
        <v>1347</v>
      </c>
      <c r="E28" s="187" t="s">
        <v>1</v>
      </c>
      <c r="F28" s="187" t="s">
        <v>1</v>
      </c>
      <c r="G28" s="187" t="s">
        <v>1</v>
      </c>
      <c r="H28" s="187" t="s">
        <v>1</v>
      </c>
      <c r="I28" s="187" t="s">
        <v>1</v>
      </c>
      <c r="J28" s="187" t="s">
        <v>1</v>
      </c>
      <c r="K28" s="187">
        <v>0</v>
      </c>
      <c r="L28" s="187" t="s">
        <v>1</v>
      </c>
      <c r="M28" s="187" t="s">
        <v>1</v>
      </c>
      <c r="N28" s="187" t="s">
        <v>1</v>
      </c>
      <c r="O28" s="187" t="s">
        <v>1</v>
      </c>
      <c r="P28" s="187" t="s">
        <v>1</v>
      </c>
      <c r="Q28" s="187">
        <v>1</v>
      </c>
      <c r="R28" s="187" t="s">
        <v>1</v>
      </c>
      <c r="S28" s="187" t="s">
        <v>1</v>
      </c>
      <c r="T28" s="187" t="s">
        <v>1</v>
      </c>
      <c r="U28" s="187" t="s">
        <v>1</v>
      </c>
      <c r="V28" s="160" t="s">
        <v>1</v>
      </c>
    </row>
    <row r="29" spans="1:22" x14ac:dyDescent="0.35">
      <c r="A29" t="b">
        <v>0</v>
      </c>
      <c r="B29">
        <v>25</v>
      </c>
      <c r="D29" s="181" t="s">
        <v>1348</v>
      </c>
      <c r="E29" s="187" t="s">
        <v>1</v>
      </c>
      <c r="F29" s="187" t="s">
        <v>1</v>
      </c>
      <c r="G29" s="187" t="s">
        <v>1</v>
      </c>
      <c r="H29" s="187" t="s">
        <v>1</v>
      </c>
      <c r="I29" s="187" t="s">
        <v>1</v>
      </c>
      <c r="J29" s="187" t="s">
        <v>1</v>
      </c>
      <c r="K29" s="187">
        <v>0</v>
      </c>
      <c r="L29" s="187" t="s">
        <v>1</v>
      </c>
      <c r="M29" s="187" t="s">
        <v>1</v>
      </c>
      <c r="N29" s="187" t="s">
        <v>1</v>
      </c>
      <c r="O29" s="187" t="s">
        <v>1</v>
      </c>
      <c r="P29" s="187" t="s">
        <v>1</v>
      </c>
      <c r="Q29" s="187">
        <v>1</v>
      </c>
      <c r="R29" s="187" t="s">
        <v>1</v>
      </c>
      <c r="S29" s="187" t="s">
        <v>1</v>
      </c>
      <c r="T29" s="187" t="s">
        <v>1</v>
      </c>
      <c r="U29" s="187" t="s">
        <v>1</v>
      </c>
      <c r="V29" s="160" t="s">
        <v>1</v>
      </c>
    </row>
    <row r="30" spans="1:22" x14ac:dyDescent="0.35">
      <c r="A30" t="b">
        <v>1</v>
      </c>
      <c r="B30">
        <v>26</v>
      </c>
      <c r="D30" s="181" t="s">
        <v>1349</v>
      </c>
      <c r="E30" s="187" t="s">
        <v>1</v>
      </c>
      <c r="F30" s="187" t="s">
        <v>1</v>
      </c>
      <c r="G30" s="187" t="s">
        <v>1</v>
      </c>
      <c r="H30" s="187">
        <v>1</v>
      </c>
      <c r="I30" s="187" t="s">
        <v>1</v>
      </c>
      <c r="J30" s="187" t="s">
        <v>1</v>
      </c>
      <c r="K30" s="187" t="s">
        <v>1</v>
      </c>
      <c r="L30" s="187" t="s">
        <v>1</v>
      </c>
      <c r="M30" s="187">
        <v>0</v>
      </c>
      <c r="N30" s="187" t="s">
        <v>1</v>
      </c>
      <c r="O30" s="187" t="s">
        <v>1</v>
      </c>
      <c r="P30" s="187" t="s">
        <v>1</v>
      </c>
      <c r="Q30" s="187" t="s">
        <v>1</v>
      </c>
      <c r="R30" s="187" t="s">
        <v>1</v>
      </c>
      <c r="S30" s="187" t="s">
        <v>1</v>
      </c>
      <c r="T30" s="187" t="s">
        <v>1</v>
      </c>
      <c r="U30" s="187" t="s">
        <v>1</v>
      </c>
      <c r="V30" s="160" t="s">
        <v>1</v>
      </c>
    </row>
    <row r="31" spans="1:22" x14ac:dyDescent="0.35">
      <c r="A31" t="b">
        <v>0</v>
      </c>
      <c r="B31">
        <v>27</v>
      </c>
      <c r="D31" s="181" t="s">
        <v>1350</v>
      </c>
      <c r="E31" s="187" t="s">
        <v>1</v>
      </c>
      <c r="F31" s="187" t="s">
        <v>1</v>
      </c>
      <c r="G31" s="187" t="s">
        <v>1</v>
      </c>
      <c r="H31" s="187" t="s">
        <v>1</v>
      </c>
      <c r="I31" s="187" t="s">
        <v>1</v>
      </c>
      <c r="J31" s="187" t="s">
        <v>1</v>
      </c>
      <c r="K31" s="187">
        <v>0</v>
      </c>
      <c r="L31" s="187" t="s">
        <v>1</v>
      </c>
      <c r="M31" s="187">
        <v>1</v>
      </c>
      <c r="N31" s="187" t="s">
        <v>1</v>
      </c>
      <c r="O31" s="187" t="s">
        <v>1</v>
      </c>
      <c r="P31" s="187" t="s">
        <v>1</v>
      </c>
      <c r="Q31" s="187" t="s">
        <v>1</v>
      </c>
      <c r="R31" s="187" t="s">
        <v>1</v>
      </c>
      <c r="S31" s="187" t="s">
        <v>1</v>
      </c>
      <c r="T31" s="187" t="s">
        <v>1</v>
      </c>
      <c r="U31" s="187" t="s">
        <v>1</v>
      </c>
      <c r="V31" s="160" t="s">
        <v>1</v>
      </c>
    </row>
    <row r="32" spans="1:22" x14ac:dyDescent="0.35">
      <c r="A32" t="b">
        <v>0</v>
      </c>
      <c r="B32">
        <v>28</v>
      </c>
      <c r="D32" s="181" t="s">
        <v>1351</v>
      </c>
      <c r="E32" s="187" t="s">
        <v>1</v>
      </c>
      <c r="F32" s="187" t="s">
        <v>1</v>
      </c>
      <c r="G32" s="187" t="s">
        <v>1</v>
      </c>
      <c r="H32" s="187" t="s">
        <v>1</v>
      </c>
      <c r="I32" s="187" t="s">
        <v>1</v>
      </c>
      <c r="J32" s="187" t="s">
        <v>1</v>
      </c>
      <c r="K32" s="187">
        <v>0</v>
      </c>
      <c r="L32" s="187" t="s">
        <v>1</v>
      </c>
      <c r="M32" s="187" t="s">
        <v>1</v>
      </c>
      <c r="N32" s="187" t="s">
        <v>1</v>
      </c>
      <c r="O32" s="187" t="s">
        <v>1</v>
      </c>
      <c r="P32" s="187" t="s">
        <v>1</v>
      </c>
      <c r="Q32" s="187">
        <v>1</v>
      </c>
      <c r="R32" s="187" t="s">
        <v>1</v>
      </c>
      <c r="S32" s="187" t="s">
        <v>1</v>
      </c>
      <c r="T32" s="187" t="s">
        <v>1</v>
      </c>
      <c r="U32" s="187" t="s">
        <v>1</v>
      </c>
      <c r="V32" s="160" t="s">
        <v>1</v>
      </c>
    </row>
    <row r="33" spans="1:22" x14ac:dyDescent="0.35">
      <c r="A33" t="b">
        <v>0</v>
      </c>
      <c r="B33">
        <v>29</v>
      </c>
      <c r="D33" s="181" t="s">
        <v>1352</v>
      </c>
      <c r="E33" s="187" t="s">
        <v>1</v>
      </c>
      <c r="F33" s="187" t="s">
        <v>1</v>
      </c>
      <c r="G33" s="187" t="s">
        <v>1</v>
      </c>
      <c r="H33" s="187" t="s">
        <v>1</v>
      </c>
      <c r="I33" s="187" t="s">
        <v>1</v>
      </c>
      <c r="J33" s="187" t="s">
        <v>1</v>
      </c>
      <c r="K33" s="187">
        <v>0</v>
      </c>
      <c r="L33" s="187" t="s">
        <v>1</v>
      </c>
      <c r="M33" s="187" t="s">
        <v>1</v>
      </c>
      <c r="N33" s="187" t="s">
        <v>1</v>
      </c>
      <c r="O33" s="187" t="s">
        <v>1</v>
      </c>
      <c r="P33" s="187" t="s">
        <v>1</v>
      </c>
      <c r="Q33" s="187">
        <v>1</v>
      </c>
      <c r="R33" s="187" t="s">
        <v>1</v>
      </c>
      <c r="S33" s="187" t="s">
        <v>1</v>
      </c>
      <c r="T33" s="187" t="s">
        <v>1</v>
      </c>
      <c r="U33" s="187" t="s">
        <v>1</v>
      </c>
      <c r="V33" s="160" t="s">
        <v>1</v>
      </c>
    </row>
    <row r="34" spans="1:22" x14ac:dyDescent="0.35">
      <c r="A34" t="b">
        <v>0</v>
      </c>
      <c r="B34">
        <v>30</v>
      </c>
      <c r="D34" s="181" t="s">
        <v>1353</v>
      </c>
      <c r="E34" s="187" t="s">
        <v>1</v>
      </c>
      <c r="F34" s="187" t="s">
        <v>1</v>
      </c>
      <c r="G34" s="187" t="s">
        <v>1</v>
      </c>
      <c r="H34" s="187" t="s">
        <v>1</v>
      </c>
      <c r="I34" s="187" t="s">
        <v>1</v>
      </c>
      <c r="J34" s="187" t="s">
        <v>1</v>
      </c>
      <c r="K34" s="187" t="s">
        <v>1</v>
      </c>
      <c r="L34" s="187" t="s">
        <v>1</v>
      </c>
      <c r="M34" s="187">
        <v>1</v>
      </c>
      <c r="N34" s="187" t="s">
        <v>1</v>
      </c>
      <c r="O34" s="187" t="s">
        <v>1</v>
      </c>
      <c r="P34" s="187" t="s">
        <v>1</v>
      </c>
      <c r="Q34" s="187" t="s">
        <v>1</v>
      </c>
      <c r="R34" s="187" t="s">
        <v>1</v>
      </c>
      <c r="S34" s="187" t="s">
        <v>1</v>
      </c>
      <c r="T34" s="187">
        <v>0</v>
      </c>
      <c r="U34" s="187" t="s">
        <v>1</v>
      </c>
      <c r="V34" s="160" t="s">
        <v>1</v>
      </c>
    </row>
    <row r="35" spans="1:22" x14ac:dyDescent="0.35">
      <c r="A35" t="b">
        <v>0</v>
      </c>
      <c r="B35">
        <v>31</v>
      </c>
      <c r="D35" s="182" t="s">
        <v>1354</v>
      </c>
      <c r="E35" s="176" t="s">
        <v>1</v>
      </c>
      <c r="F35" s="176" t="s">
        <v>1</v>
      </c>
      <c r="G35" s="176" t="s">
        <v>1</v>
      </c>
      <c r="H35" s="176" t="s">
        <v>1</v>
      </c>
      <c r="I35" s="176" t="s">
        <v>1</v>
      </c>
      <c r="J35" s="176" t="s">
        <v>1</v>
      </c>
      <c r="K35" s="176" t="s">
        <v>1</v>
      </c>
      <c r="L35" s="176" t="s">
        <v>1</v>
      </c>
      <c r="M35" s="176">
        <v>1</v>
      </c>
      <c r="N35" s="176" t="s">
        <v>1</v>
      </c>
      <c r="O35" s="176" t="s">
        <v>1</v>
      </c>
      <c r="P35" s="176" t="s">
        <v>1</v>
      </c>
      <c r="Q35" s="176" t="s">
        <v>1</v>
      </c>
      <c r="R35" s="176" t="s">
        <v>1</v>
      </c>
      <c r="S35" s="176" t="s">
        <v>1</v>
      </c>
      <c r="T35" s="176">
        <v>0</v>
      </c>
      <c r="U35" s="176" t="s">
        <v>1</v>
      </c>
      <c r="V35" s="177" t="s">
        <v>1</v>
      </c>
    </row>
    <row r="36" spans="1:22" hidden="1" outlineLevel="1" x14ac:dyDescent="0.35">
      <c r="E36" s="187" t="s">
        <v>1</v>
      </c>
      <c r="F36" s="187" t="s">
        <v>1</v>
      </c>
      <c r="G36" s="187">
        <v>1</v>
      </c>
      <c r="H36" s="187" t="s">
        <v>1</v>
      </c>
      <c r="I36" s="187" t="s">
        <v>1</v>
      </c>
      <c r="J36" s="187" t="s">
        <v>1</v>
      </c>
      <c r="K36" s="187" t="s">
        <v>1</v>
      </c>
      <c r="L36" s="187" t="s">
        <v>1</v>
      </c>
      <c r="M36" s="187" t="s">
        <v>1</v>
      </c>
      <c r="N36" s="187" t="s">
        <v>1</v>
      </c>
      <c r="O36" s="187" t="s">
        <v>1</v>
      </c>
      <c r="P36" s="187" t="s">
        <v>1</v>
      </c>
      <c r="Q36" s="187" t="s">
        <v>1</v>
      </c>
      <c r="R36" s="187" t="s">
        <v>1</v>
      </c>
      <c r="S36" s="187" t="s">
        <v>1</v>
      </c>
      <c r="T36" s="187">
        <v>0</v>
      </c>
      <c r="U36" s="187" t="s">
        <v>1</v>
      </c>
      <c r="V36" s="187" t="s">
        <v>1</v>
      </c>
    </row>
    <row r="37" spans="1:22" hidden="1" outlineLevel="1" x14ac:dyDescent="0.35">
      <c r="E37" s="187" t="s">
        <v>1</v>
      </c>
      <c r="F37" s="187" t="s">
        <v>1</v>
      </c>
      <c r="G37" s="187">
        <v>1</v>
      </c>
      <c r="H37" s="187" t="s">
        <v>1</v>
      </c>
      <c r="I37" s="187" t="s">
        <v>1</v>
      </c>
      <c r="J37" s="187" t="s">
        <v>1</v>
      </c>
      <c r="K37" s="187" t="s">
        <v>1</v>
      </c>
      <c r="L37" s="187" t="s">
        <v>1</v>
      </c>
      <c r="M37" s="187" t="s">
        <v>1</v>
      </c>
      <c r="N37" s="187" t="s">
        <v>1</v>
      </c>
      <c r="O37" s="187" t="s">
        <v>1</v>
      </c>
      <c r="P37" s="187" t="s">
        <v>1</v>
      </c>
      <c r="Q37" s="187" t="s">
        <v>1</v>
      </c>
      <c r="R37" s="187" t="s">
        <v>1</v>
      </c>
      <c r="S37" s="187" t="s">
        <v>1</v>
      </c>
      <c r="T37" s="187">
        <v>0</v>
      </c>
      <c r="U37" s="187" t="s">
        <v>1</v>
      </c>
      <c r="V37" s="187" t="s">
        <v>1</v>
      </c>
    </row>
    <row r="38" spans="1:22" hidden="1" outlineLevel="1" x14ac:dyDescent="0.35">
      <c r="E38" s="187" t="s">
        <v>1</v>
      </c>
      <c r="F38" s="187" t="s">
        <v>1</v>
      </c>
      <c r="G38" s="187">
        <v>1</v>
      </c>
      <c r="H38" s="187" t="s">
        <v>1</v>
      </c>
      <c r="I38" s="187" t="s">
        <v>1</v>
      </c>
      <c r="J38" s="187" t="s">
        <v>1</v>
      </c>
      <c r="K38" s="187" t="s">
        <v>1</v>
      </c>
      <c r="L38" s="187" t="s">
        <v>1</v>
      </c>
      <c r="M38" s="187" t="s">
        <v>1</v>
      </c>
      <c r="N38" s="187" t="s">
        <v>1</v>
      </c>
      <c r="O38" s="187" t="s">
        <v>1</v>
      </c>
      <c r="P38" s="187" t="s">
        <v>1</v>
      </c>
      <c r="Q38" s="187" t="s">
        <v>1</v>
      </c>
      <c r="R38" s="187" t="s">
        <v>1</v>
      </c>
      <c r="S38" s="187" t="s">
        <v>1</v>
      </c>
      <c r="T38" s="187">
        <v>0</v>
      </c>
      <c r="U38" s="187" t="s">
        <v>1</v>
      </c>
      <c r="V38" s="187" t="s">
        <v>1</v>
      </c>
    </row>
    <row r="39" spans="1:22" hidden="1" outlineLevel="1" x14ac:dyDescent="0.35">
      <c r="E39" s="187" t="s">
        <v>1</v>
      </c>
      <c r="F39" s="187" t="s">
        <v>1</v>
      </c>
      <c r="G39" s="187">
        <v>1</v>
      </c>
      <c r="H39" s="187" t="s">
        <v>1</v>
      </c>
      <c r="I39" s="187" t="s">
        <v>1</v>
      </c>
      <c r="J39" s="187" t="s">
        <v>1</v>
      </c>
      <c r="K39" s="187" t="s">
        <v>1</v>
      </c>
      <c r="L39" s="187" t="s">
        <v>1</v>
      </c>
      <c r="M39" s="187" t="s">
        <v>1</v>
      </c>
      <c r="N39" s="187" t="s">
        <v>1</v>
      </c>
      <c r="O39" s="187" t="s">
        <v>1</v>
      </c>
      <c r="P39" s="187" t="s">
        <v>1</v>
      </c>
      <c r="Q39" s="187" t="s">
        <v>1</v>
      </c>
      <c r="R39" s="187" t="s">
        <v>1</v>
      </c>
      <c r="S39" s="187" t="s">
        <v>1</v>
      </c>
      <c r="T39" s="187">
        <v>0</v>
      </c>
      <c r="U39" s="187" t="s">
        <v>1</v>
      </c>
      <c r="V39" s="187" t="s">
        <v>1</v>
      </c>
    </row>
    <row r="40" spans="1:22" hidden="1" outlineLevel="1" x14ac:dyDescent="0.35">
      <c r="E40" s="187" t="s">
        <v>1</v>
      </c>
      <c r="F40" s="187" t="s">
        <v>1</v>
      </c>
      <c r="G40" s="187">
        <v>1</v>
      </c>
      <c r="H40" s="187" t="s">
        <v>1</v>
      </c>
      <c r="I40" s="187" t="s">
        <v>1</v>
      </c>
      <c r="J40" s="187" t="s">
        <v>1</v>
      </c>
      <c r="K40" s="187" t="s">
        <v>1</v>
      </c>
      <c r="L40" s="187" t="s">
        <v>1</v>
      </c>
      <c r="M40" s="187" t="s">
        <v>1</v>
      </c>
      <c r="N40" s="187" t="s">
        <v>1</v>
      </c>
      <c r="O40" s="187" t="s">
        <v>1</v>
      </c>
      <c r="P40" s="187" t="s">
        <v>1</v>
      </c>
      <c r="Q40" s="187" t="s">
        <v>1</v>
      </c>
      <c r="R40" s="187" t="s">
        <v>1</v>
      </c>
      <c r="S40" s="187" t="s">
        <v>1</v>
      </c>
      <c r="T40" s="187">
        <v>0</v>
      </c>
      <c r="U40" s="187" t="s">
        <v>1</v>
      </c>
      <c r="V40" s="187" t="s">
        <v>1</v>
      </c>
    </row>
    <row r="41" spans="1:22" hidden="1" outlineLevel="1" x14ac:dyDescent="0.35">
      <c r="E41" s="187" t="s">
        <v>1</v>
      </c>
      <c r="F41" s="187" t="s">
        <v>1</v>
      </c>
      <c r="G41" s="187">
        <v>1</v>
      </c>
      <c r="H41" s="187" t="s">
        <v>1</v>
      </c>
      <c r="I41" s="187" t="s">
        <v>1</v>
      </c>
      <c r="J41" s="187" t="s">
        <v>1</v>
      </c>
      <c r="K41" s="187" t="s">
        <v>1</v>
      </c>
      <c r="L41" s="187" t="s">
        <v>1</v>
      </c>
      <c r="M41" s="187" t="s">
        <v>1</v>
      </c>
      <c r="N41" s="187" t="s">
        <v>1</v>
      </c>
      <c r="O41" s="187" t="s">
        <v>1</v>
      </c>
      <c r="P41" s="187" t="s">
        <v>1</v>
      </c>
      <c r="Q41" s="187" t="s">
        <v>1</v>
      </c>
      <c r="R41" s="187" t="s">
        <v>1</v>
      </c>
      <c r="S41" s="187" t="s">
        <v>1</v>
      </c>
      <c r="T41" s="187">
        <v>0</v>
      </c>
      <c r="U41" s="187" t="s">
        <v>1</v>
      </c>
      <c r="V41" s="187" t="s">
        <v>1</v>
      </c>
    </row>
    <row r="42" spans="1:22" hidden="1" outlineLevel="1" x14ac:dyDescent="0.35">
      <c r="E42" s="187" t="s">
        <v>1</v>
      </c>
    </row>
    <row r="43" spans="1:22" hidden="1" outlineLevel="1" x14ac:dyDescent="0.35">
      <c r="E43" s="187" t="s">
        <v>1</v>
      </c>
    </row>
    <row r="44" spans="1:22" hidden="1" outlineLevel="1" x14ac:dyDescent="0.35">
      <c r="E44" s="187" t="s">
        <v>1</v>
      </c>
    </row>
    <row r="45" spans="1:22" hidden="1" outlineLevel="1" x14ac:dyDescent="0.35">
      <c r="E45" s="187" t="s">
        <v>1</v>
      </c>
    </row>
    <row r="46" spans="1:22" hidden="1" outlineLevel="1" x14ac:dyDescent="0.35">
      <c r="E46" s="187" t="s">
        <v>1</v>
      </c>
    </row>
    <row r="47" spans="1:22" hidden="1" outlineLevel="1" x14ac:dyDescent="0.35">
      <c r="E47" s="187" t="s">
        <v>1</v>
      </c>
    </row>
    <row r="48" spans="1:22" hidden="1" outlineLevel="1" x14ac:dyDescent="0.35">
      <c r="E48" s="187" t="s">
        <v>1</v>
      </c>
    </row>
    <row r="49" collapsed="1" x14ac:dyDescent="0.35"/>
  </sheetData>
  <mergeCells count="1">
    <mergeCell ref="D1:V1"/>
  </mergeCells>
  <conditionalFormatting sqref="D5:D70">
    <cfRule type="expression" dxfId="22" priority="4">
      <formula>$A5</formula>
    </cfRule>
  </conditionalFormatting>
  <conditionalFormatting sqref="E4:V4">
    <cfRule type="cellIs" dxfId="21" priority="5" operator="equal">
      <formula>"WCE"</formula>
    </cfRule>
    <cfRule type="cellIs" dxfId="20" priority="6" operator="equal">
      <formula>"HAW"</formula>
    </cfRule>
    <cfRule type="expression" dxfId="19" priority="7">
      <formula>AG4</formula>
    </cfRule>
    <cfRule type="cellIs" dxfId="18" priority="8" operator="equal">
      <formula>"WBG"</formula>
    </cfRule>
    <cfRule type="cellIs" dxfId="17" priority="9" operator="equal">
      <formula>"GCS"</formula>
    </cfRule>
    <cfRule type="cellIs" dxfId="16" priority="10" operator="equal">
      <formula>"ACR"</formula>
    </cfRule>
    <cfRule type="cellIs" dxfId="15" priority="11" operator="equal">
      <formula>"PAP"</formula>
    </cfRule>
    <cfRule type="cellIs" dxfId="14" priority="12" operator="equal">
      <formula>"GWS"</formula>
    </cfRule>
    <cfRule type="cellIs" dxfId="13" priority="13" operator="equal">
      <formula>"BRL"</formula>
    </cfRule>
    <cfRule type="cellIs" dxfId="12" priority="14" operator="equal">
      <formula>"FRE"</formula>
    </cfRule>
    <cfRule type="cellIs" dxfId="11" priority="15" operator="equal">
      <formula>"GEE"</formula>
    </cfRule>
    <cfRule type="cellIs" dxfId="10" priority="16" operator="equal">
      <formula>"STK"</formula>
    </cfRule>
    <cfRule type="cellIs" dxfId="9" priority="17" operator="equal">
      <formula>"CAR"</formula>
    </cfRule>
    <cfRule type="cellIs" dxfId="8" priority="18" operator="equal">
      <formula>"COL"</formula>
    </cfRule>
    <cfRule type="cellIs" dxfId="7" priority="19" operator="equal">
      <formula>"RIC"</formula>
    </cfRule>
    <cfRule type="cellIs" dxfId="6" priority="20" operator="equal">
      <formula>"ESS"</formula>
    </cfRule>
    <cfRule type="cellIs" dxfId="5" priority="21" operator="equal">
      <formula>"KAN"</formula>
    </cfRule>
    <cfRule type="cellIs" dxfId="4" priority="22" operator="equal">
      <formula>"SYD"</formula>
    </cfRule>
    <cfRule type="cellIs" dxfId="3" priority="23" operator="equal">
      <formula>"MEL"</formula>
    </cfRule>
  </conditionalFormatting>
  <conditionalFormatting sqref="E5:V48">
    <cfRule type="expression" dxfId="2" priority="1" stopIfTrue="1">
      <formula>AND(E5=ThisRoundNum,$A5)</formula>
    </cfRule>
    <cfRule type="expression" dxfId="1" priority="2">
      <formula>E5=ThisRoundNum</formula>
    </cfRule>
    <cfRule type="expression" dxfId="0" priority="3">
      <formula>ISNUMBER(E5)</formula>
    </cfRule>
  </conditionalFormatting>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9979-785B-4101-BCA6-C7C7507F725A}">
  <sheetPr codeName="Sheet13">
    <tabColor theme="3" tint="0.59999389629810485"/>
  </sheetPr>
  <dimension ref="A1:E24"/>
  <sheetViews>
    <sheetView workbookViewId="0">
      <selection sqref="A1:XFD1048576"/>
    </sheetView>
  </sheetViews>
  <sheetFormatPr defaultRowHeight="14.5" x14ac:dyDescent="0.35"/>
  <cols>
    <col min="1" max="1" width="10.7265625" bestFit="1" customWidth="1"/>
    <col min="2" max="2" width="22.1796875" bestFit="1" customWidth="1"/>
    <col min="3" max="3" width="8.81640625" bestFit="1" customWidth="1"/>
    <col min="4" max="4" width="15.81640625" bestFit="1" customWidth="1"/>
    <col min="5" max="5" width="26.453125" bestFit="1" customWidth="1"/>
  </cols>
  <sheetData>
    <row r="1" spans="1:5" x14ac:dyDescent="0.35">
      <c r="A1" t="s">
        <v>45</v>
      </c>
      <c r="B1" t="s">
        <v>611</v>
      </c>
      <c r="C1" t="s">
        <v>612</v>
      </c>
      <c r="D1" t="s">
        <v>613</v>
      </c>
      <c r="E1" t="s">
        <v>614</v>
      </c>
    </row>
    <row r="2" spans="1:5" x14ac:dyDescent="0.35">
      <c r="A2">
        <v>18</v>
      </c>
      <c r="B2" t="s">
        <v>615</v>
      </c>
      <c r="C2" t="b">
        <v>1</v>
      </c>
      <c r="D2" s="5">
        <v>45014.492161956019</v>
      </c>
      <c r="E2" t="b">
        <v>1</v>
      </c>
    </row>
    <row r="3" spans="1:5" x14ac:dyDescent="0.35">
      <c r="A3">
        <v>6</v>
      </c>
      <c r="B3" t="s">
        <v>616</v>
      </c>
      <c r="C3" t="b">
        <v>1</v>
      </c>
      <c r="D3" s="5">
        <v>45014.492126273151</v>
      </c>
      <c r="E3" t="b">
        <v>1</v>
      </c>
    </row>
    <row r="4" spans="1:5" x14ac:dyDescent="0.35">
      <c r="A4">
        <v>16</v>
      </c>
      <c r="B4" t="s">
        <v>617</v>
      </c>
      <c r="C4" t="b">
        <v>1</v>
      </c>
      <c r="D4" s="5">
        <v>45014.492157442131</v>
      </c>
      <c r="E4" t="b">
        <v>1</v>
      </c>
    </row>
    <row r="5" spans="1:5" x14ac:dyDescent="0.35">
      <c r="A5">
        <v>10</v>
      </c>
      <c r="B5" t="s">
        <v>618</v>
      </c>
      <c r="C5" t="b">
        <v>1</v>
      </c>
      <c r="D5" s="5">
        <v>45014.492137766203</v>
      </c>
      <c r="E5" t="b">
        <v>1</v>
      </c>
    </row>
    <row r="6" spans="1:5" x14ac:dyDescent="0.35">
      <c r="A6">
        <v>3</v>
      </c>
      <c r="B6" t="s">
        <v>619</v>
      </c>
      <c r="C6" t="b">
        <v>1</v>
      </c>
      <c r="D6" s="5">
        <v>45014.492110844905</v>
      </c>
      <c r="E6" t="b">
        <v>1</v>
      </c>
    </row>
    <row r="7" spans="1:5" x14ac:dyDescent="0.35">
      <c r="A7">
        <v>14</v>
      </c>
      <c r="B7" t="s">
        <v>620</v>
      </c>
      <c r="C7" t="b">
        <v>1</v>
      </c>
      <c r="D7" s="5">
        <v>45014.492151122686</v>
      </c>
      <c r="E7" t="b">
        <v>1</v>
      </c>
    </row>
    <row r="8" spans="1:5" x14ac:dyDescent="0.35">
      <c r="A8">
        <v>7</v>
      </c>
      <c r="B8" t="s">
        <v>621</v>
      </c>
      <c r="C8" t="b">
        <v>1</v>
      </c>
      <c r="D8" s="5">
        <v>45014.492128819445</v>
      </c>
      <c r="E8" t="b">
        <v>1</v>
      </c>
    </row>
    <row r="9" spans="1:5" x14ac:dyDescent="0.35">
      <c r="A9">
        <v>4</v>
      </c>
      <c r="B9" t="s">
        <v>622</v>
      </c>
      <c r="C9" t="b">
        <v>1</v>
      </c>
      <c r="D9" s="5">
        <v>45014.492115277775</v>
      </c>
      <c r="E9" t="b">
        <v>1</v>
      </c>
    </row>
    <row r="10" spans="1:5" x14ac:dyDescent="0.35">
      <c r="A10">
        <v>20</v>
      </c>
      <c r="B10" t="s">
        <v>623</v>
      </c>
      <c r="C10" t="b">
        <v>1</v>
      </c>
      <c r="D10" s="5">
        <v>45016.145285335646</v>
      </c>
      <c r="E10" t="b">
        <v>1</v>
      </c>
    </row>
    <row r="11" spans="1:5" x14ac:dyDescent="0.35">
      <c r="A11">
        <v>15</v>
      </c>
      <c r="B11" t="s">
        <v>624</v>
      </c>
      <c r="C11" t="b">
        <v>1</v>
      </c>
      <c r="D11" s="5">
        <v>45014.492154363426</v>
      </c>
      <c r="E11" t="b">
        <v>1</v>
      </c>
    </row>
    <row r="12" spans="1:5" x14ac:dyDescent="0.35">
      <c r="A12">
        <v>5</v>
      </c>
      <c r="B12" t="s">
        <v>625</v>
      </c>
      <c r="C12" t="b">
        <v>1</v>
      </c>
      <c r="D12" s="5">
        <v>45014.492122418982</v>
      </c>
      <c r="E12" t="b">
        <v>1</v>
      </c>
    </row>
    <row r="13" spans="1:5" x14ac:dyDescent="0.35">
      <c r="A13">
        <v>12</v>
      </c>
      <c r="B13" t="s">
        <v>626</v>
      </c>
      <c r="C13" t="b">
        <v>1</v>
      </c>
      <c r="D13" s="5">
        <v>45014.49214603009</v>
      </c>
      <c r="E13" t="b">
        <v>1</v>
      </c>
    </row>
    <row r="14" spans="1:5" x14ac:dyDescent="0.35">
      <c r="A14">
        <v>22</v>
      </c>
      <c r="B14" t="s">
        <v>851</v>
      </c>
      <c r="C14" t="b">
        <v>1</v>
      </c>
      <c r="D14" s="5">
        <v>45028.300608067133</v>
      </c>
      <c r="E14" t="b">
        <v>1</v>
      </c>
    </row>
    <row r="15" spans="1:5" x14ac:dyDescent="0.35">
      <c r="A15">
        <v>9</v>
      </c>
      <c r="B15" t="s">
        <v>627</v>
      </c>
      <c r="C15" t="b">
        <v>1</v>
      </c>
      <c r="D15" s="5">
        <v>45014.492134490742</v>
      </c>
      <c r="E15" t="b">
        <v>1</v>
      </c>
    </row>
    <row r="16" spans="1:5" x14ac:dyDescent="0.35">
      <c r="A16">
        <v>21</v>
      </c>
      <c r="B16" t="s">
        <v>47</v>
      </c>
      <c r="C16" t="b">
        <v>1</v>
      </c>
      <c r="D16" s="5">
        <v>45019.014441550928</v>
      </c>
      <c r="E16" t="b">
        <v>1</v>
      </c>
    </row>
    <row r="17" spans="1:5" x14ac:dyDescent="0.35">
      <c r="A17">
        <v>23</v>
      </c>
      <c r="B17" t="s">
        <v>1191</v>
      </c>
      <c r="C17" t="b">
        <v>1</v>
      </c>
      <c r="D17" s="5">
        <v>45031.44659216435</v>
      </c>
      <c r="E17" t="b">
        <v>1</v>
      </c>
    </row>
    <row r="18" spans="1:5" x14ac:dyDescent="0.35">
      <c r="A18">
        <v>2</v>
      </c>
      <c r="B18" t="s">
        <v>628</v>
      </c>
      <c r="C18" t="b">
        <v>1</v>
      </c>
      <c r="D18" s="5">
        <v>45014.492108067127</v>
      </c>
      <c r="E18" t="b">
        <v>1</v>
      </c>
    </row>
    <row r="19" spans="1:5" x14ac:dyDescent="0.35">
      <c r="A19">
        <v>1</v>
      </c>
      <c r="B19" t="s">
        <v>629</v>
      </c>
      <c r="C19" t="b">
        <v>1</v>
      </c>
      <c r="D19" s="5">
        <v>45014.492104861114</v>
      </c>
      <c r="E19" t="b">
        <v>1</v>
      </c>
    </row>
    <row r="20" spans="1:5" x14ac:dyDescent="0.35">
      <c r="A20">
        <v>19</v>
      </c>
      <c r="B20" t="s">
        <v>630</v>
      </c>
      <c r="C20" t="b">
        <v>1</v>
      </c>
      <c r="D20" s="5">
        <v>45016.142232442129</v>
      </c>
      <c r="E20" t="b">
        <v>1</v>
      </c>
    </row>
    <row r="21" spans="1:5" x14ac:dyDescent="0.35">
      <c r="A21">
        <v>8</v>
      </c>
      <c r="B21" t="s">
        <v>631</v>
      </c>
      <c r="C21" t="b">
        <v>1</v>
      </c>
      <c r="D21" s="5">
        <v>45014.49213136574</v>
      </c>
      <c r="E21" t="b">
        <v>1</v>
      </c>
    </row>
    <row r="22" spans="1:5" x14ac:dyDescent="0.35">
      <c r="A22">
        <v>17</v>
      </c>
      <c r="B22" t="s">
        <v>632</v>
      </c>
      <c r="C22" t="b">
        <v>1</v>
      </c>
      <c r="D22" s="5">
        <v>45014.492159837966</v>
      </c>
      <c r="E22" t="b">
        <v>1</v>
      </c>
    </row>
    <row r="23" spans="1:5" x14ac:dyDescent="0.35">
      <c r="A23">
        <v>13</v>
      </c>
      <c r="B23" t="s">
        <v>633</v>
      </c>
      <c r="C23" t="b">
        <v>1</v>
      </c>
      <c r="D23" s="5">
        <v>45014.492148958336</v>
      </c>
      <c r="E23" t="b">
        <v>1</v>
      </c>
    </row>
    <row r="24" spans="1:5" x14ac:dyDescent="0.35">
      <c r="A24">
        <v>11</v>
      </c>
      <c r="B24" t="s">
        <v>634</v>
      </c>
      <c r="C24" t="b">
        <v>1</v>
      </c>
      <c r="D24" s="5">
        <v>45014.492143206022</v>
      </c>
      <c r="E24" t="b">
        <v>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87CFF-F2C7-4A59-BE75-990E92CD118B}">
  <sheetPr codeName="Sheet6"/>
  <dimension ref="A1:AB173"/>
  <sheetViews>
    <sheetView workbookViewId="0">
      <selection sqref="A1:XFD1048576"/>
    </sheetView>
  </sheetViews>
  <sheetFormatPr defaultRowHeight="14.5" x14ac:dyDescent="0.35"/>
  <cols>
    <col min="1" max="1" width="17.26953125" bestFit="1" customWidth="1"/>
    <col min="2" max="2" width="13.26953125" bestFit="1" customWidth="1"/>
    <col min="3" max="3" width="10.7265625" bestFit="1" customWidth="1"/>
    <col min="4" max="4" width="22.1796875" bestFit="1" customWidth="1"/>
    <col min="5" max="5" width="8.81640625" bestFit="1" customWidth="1"/>
    <col min="6" max="6" width="10.81640625" bestFit="1" customWidth="1"/>
    <col min="7" max="7" width="12.453125" bestFit="1" customWidth="1"/>
    <col min="8" max="8" width="13.54296875" bestFit="1" customWidth="1"/>
    <col min="9" max="9" width="13.26953125" bestFit="1" customWidth="1"/>
    <col min="10" max="10" width="14.81640625" bestFit="1" customWidth="1"/>
    <col min="11" max="11" width="13.26953125" bestFit="1" customWidth="1"/>
    <col min="12" max="12" width="16.453125" bestFit="1" customWidth="1"/>
    <col min="13" max="13" width="10" bestFit="1" customWidth="1"/>
    <col min="14" max="14" width="9.453125" bestFit="1" customWidth="1"/>
    <col min="15" max="15" width="16.54296875" bestFit="1" customWidth="1"/>
    <col min="16" max="16" width="17.81640625" bestFit="1" customWidth="1"/>
    <col min="17" max="17" width="11.1796875" bestFit="1" customWidth="1"/>
    <col min="18" max="18" width="13.81640625" bestFit="1" customWidth="1"/>
    <col min="19" max="19" width="19.81640625" bestFit="1" customWidth="1"/>
    <col min="20" max="20" width="20.81640625" bestFit="1" customWidth="1"/>
    <col min="21" max="21" width="9.81640625" bestFit="1" customWidth="1"/>
    <col min="22" max="22" width="12.81640625" bestFit="1" customWidth="1"/>
    <col min="23" max="23" width="10.26953125" bestFit="1" customWidth="1"/>
    <col min="24" max="24" width="19.54296875" bestFit="1" customWidth="1"/>
    <col min="25" max="25" width="29.1796875" bestFit="1" customWidth="1"/>
    <col min="26" max="26" width="15.1796875" bestFit="1" customWidth="1"/>
    <col min="27" max="27" width="25.1796875" bestFit="1" customWidth="1"/>
    <col min="28" max="28" width="31" bestFit="1" customWidth="1"/>
  </cols>
  <sheetData>
    <row r="1" spans="1:28" x14ac:dyDescent="0.35">
      <c r="A1" t="s">
        <v>635</v>
      </c>
      <c r="B1" t="s">
        <v>636</v>
      </c>
      <c r="C1" t="s">
        <v>45</v>
      </c>
      <c r="D1" t="s">
        <v>611</v>
      </c>
      <c r="E1" t="s">
        <v>612</v>
      </c>
      <c r="F1" t="s">
        <v>42</v>
      </c>
      <c r="G1" t="s">
        <v>49</v>
      </c>
      <c r="H1" t="s">
        <v>4</v>
      </c>
      <c r="I1" t="s">
        <v>637</v>
      </c>
      <c r="J1" t="s">
        <v>51</v>
      </c>
      <c r="K1" t="s">
        <v>52</v>
      </c>
      <c r="L1" t="s">
        <v>53</v>
      </c>
      <c r="M1" t="s">
        <v>8</v>
      </c>
      <c r="N1" t="s">
        <v>9</v>
      </c>
      <c r="O1" t="s">
        <v>638</v>
      </c>
      <c r="P1" t="s">
        <v>7</v>
      </c>
      <c r="Q1" t="s">
        <v>639</v>
      </c>
      <c r="R1" t="s">
        <v>54</v>
      </c>
      <c r="S1" t="s">
        <v>640</v>
      </c>
      <c r="T1" t="s">
        <v>641</v>
      </c>
      <c r="U1" t="s">
        <v>642</v>
      </c>
      <c r="V1" t="s">
        <v>643</v>
      </c>
      <c r="W1" t="s">
        <v>48</v>
      </c>
      <c r="X1" t="s">
        <v>55</v>
      </c>
      <c r="Y1" t="s">
        <v>644</v>
      </c>
      <c r="Z1" t="s">
        <v>645</v>
      </c>
      <c r="AA1" t="s">
        <v>50</v>
      </c>
      <c r="AB1" t="s">
        <v>646</v>
      </c>
    </row>
    <row r="2" spans="1:28" x14ac:dyDescent="0.35">
      <c r="A2" t="b">
        <v>1</v>
      </c>
      <c r="B2" t="b">
        <v>1</v>
      </c>
      <c r="C2">
        <v>6</v>
      </c>
      <c r="D2" t="s">
        <v>616</v>
      </c>
      <c r="E2" t="b">
        <v>1</v>
      </c>
      <c r="F2">
        <v>150</v>
      </c>
      <c r="G2" t="s">
        <v>589</v>
      </c>
      <c r="H2" t="s">
        <v>177</v>
      </c>
      <c r="I2">
        <v>9</v>
      </c>
      <c r="J2">
        <v>0</v>
      </c>
      <c r="K2">
        <v>9</v>
      </c>
      <c r="L2">
        <v>0.69230769230769229</v>
      </c>
      <c r="M2" t="s">
        <v>89</v>
      </c>
      <c r="N2" t="s">
        <v>88</v>
      </c>
      <c r="O2">
        <v>6</v>
      </c>
      <c r="P2" t="s">
        <v>647</v>
      </c>
      <c r="Q2">
        <v>1043890714</v>
      </c>
      <c r="R2" t="b">
        <v>1</v>
      </c>
      <c r="S2">
        <v>165</v>
      </c>
      <c r="T2" t="b">
        <v>0</v>
      </c>
      <c r="U2">
        <v>31</v>
      </c>
      <c r="V2">
        <v>0</v>
      </c>
      <c r="W2">
        <v>0</v>
      </c>
      <c r="X2">
        <v>8</v>
      </c>
      <c r="Y2">
        <v>6</v>
      </c>
      <c r="Z2">
        <v>13</v>
      </c>
      <c r="AA2">
        <v>7</v>
      </c>
      <c r="AB2">
        <v>23</v>
      </c>
    </row>
    <row r="3" spans="1:28" x14ac:dyDescent="0.35">
      <c r="A3" t="b">
        <v>1</v>
      </c>
      <c r="B3" t="b">
        <v>1</v>
      </c>
      <c r="C3">
        <v>6</v>
      </c>
      <c r="D3" t="s">
        <v>616</v>
      </c>
      <c r="E3" t="b">
        <v>1</v>
      </c>
      <c r="F3">
        <v>97</v>
      </c>
      <c r="G3" t="s">
        <v>149</v>
      </c>
      <c r="H3" t="s">
        <v>97</v>
      </c>
      <c r="I3">
        <v>9</v>
      </c>
      <c r="J3">
        <v>0</v>
      </c>
      <c r="K3">
        <v>9</v>
      </c>
      <c r="L3">
        <v>0.69230769230769229</v>
      </c>
      <c r="M3" t="s">
        <v>89</v>
      </c>
      <c r="N3" t="s">
        <v>88</v>
      </c>
      <c r="O3">
        <v>6</v>
      </c>
      <c r="P3" t="s">
        <v>647</v>
      </c>
      <c r="Q3">
        <v>1854232620</v>
      </c>
      <c r="R3" t="b">
        <v>1</v>
      </c>
      <c r="S3">
        <v>142</v>
      </c>
      <c r="T3" t="b">
        <v>0</v>
      </c>
      <c r="U3">
        <v>1</v>
      </c>
      <c r="V3">
        <v>0</v>
      </c>
      <c r="W3">
        <v>0</v>
      </c>
      <c r="X3">
        <v>8</v>
      </c>
      <c r="Y3">
        <v>5</v>
      </c>
      <c r="Z3">
        <v>13</v>
      </c>
      <c r="AA3">
        <v>5</v>
      </c>
      <c r="AB3">
        <v>17</v>
      </c>
    </row>
    <row r="4" spans="1:28" x14ac:dyDescent="0.35">
      <c r="A4" t="b">
        <v>1</v>
      </c>
      <c r="B4" t="b">
        <v>1</v>
      </c>
      <c r="C4">
        <v>6</v>
      </c>
      <c r="D4" t="s">
        <v>616</v>
      </c>
      <c r="E4" t="b">
        <v>1</v>
      </c>
      <c r="F4">
        <v>106</v>
      </c>
      <c r="G4" t="s">
        <v>342</v>
      </c>
      <c r="H4" t="s">
        <v>343</v>
      </c>
      <c r="I4">
        <v>9</v>
      </c>
      <c r="J4">
        <v>0</v>
      </c>
      <c r="K4">
        <v>9</v>
      </c>
      <c r="L4">
        <v>0.69230769230769229</v>
      </c>
      <c r="M4" t="s">
        <v>87</v>
      </c>
      <c r="N4" t="s">
        <v>95</v>
      </c>
      <c r="O4">
        <v>6</v>
      </c>
      <c r="P4" t="s">
        <v>647</v>
      </c>
      <c r="Q4">
        <v>929585767</v>
      </c>
      <c r="R4" t="b">
        <v>1</v>
      </c>
      <c r="S4">
        <v>127</v>
      </c>
      <c r="T4" t="b">
        <v>0</v>
      </c>
      <c r="U4">
        <v>31</v>
      </c>
      <c r="V4">
        <v>0</v>
      </c>
      <c r="W4">
        <v>0</v>
      </c>
      <c r="X4">
        <v>5</v>
      </c>
      <c r="Y4">
        <v>5</v>
      </c>
      <c r="Z4">
        <v>13</v>
      </c>
      <c r="AA4">
        <v>7</v>
      </c>
      <c r="AB4">
        <v>23</v>
      </c>
    </row>
    <row r="5" spans="1:28" x14ac:dyDescent="0.35">
      <c r="A5" t="b">
        <v>1</v>
      </c>
      <c r="B5" t="b">
        <v>1</v>
      </c>
      <c r="C5">
        <v>16</v>
      </c>
      <c r="D5" t="s">
        <v>617</v>
      </c>
      <c r="E5" t="b">
        <v>1</v>
      </c>
      <c r="F5">
        <v>238</v>
      </c>
      <c r="G5" t="s">
        <v>441</v>
      </c>
      <c r="H5" t="s">
        <v>442</v>
      </c>
      <c r="I5">
        <v>11</v>
      </c>
      <c r="J5">
        <v>9</v>
      </c>
      <c r="K5">
        <v>20</v>
      </c>
      <c r="L5">
        <v>0.84615384615384615</v>
      </c>
      <c r="M5" t="s">
        <v>89</v>
      </c>
      <c r="N5" t="s">
        <v>95</v>
      </c>
      <c r="O5">
        <v>16</v>
      </c>
      <c r="P5" t="s">
        <v>648</v>
      </c>
      <c r="Q5">
        <v>1951700679</v>
      </c>
      <c r="R5" t="b">
        <v>1</v>
      </c>
      <c r="S5">
        <v>115</v>
      </c>
      <c r="T5" t="b">
        <v>1</v>
      </c>
      <c r="U5">
        <v>31</v>
      </c>
      <c r="V5">
        <v>0</v>
      </c>
      <c r="W5">
        <v>-1</v>
      </c>
      <c r="X5">
        <v>6</v>
      </c>
      <c r="Y5">
        <v>5</v>
      </c>
      <c r="Z5">
        <v>13</v>
      </c>
      <c r="AA5">
        <v>9</v>
      </c>
      <c r="AB5">
        <v>45</v>
      </c>
    </row>
    <row r="6" spans="1:28" x14ac:dyDescent="0.35">
      <c r="A6" t="b">
        <v>1</v>
      </c>
      <c r="B6" t="b">
        <v>1</v>
      </c>
      <c r="C6">
        <v>16</v>
      </c>
      <c r="D6" t="s">
        <v>617</v>
      </c>
      <c r="E6" t="b">
        <v>1</v>
      </c>
      <c r="F6">
        <v>235</v>
      </c>
      <c r="G6" t="s">
        <v>214</v>
      </c>
      <c r="H6" t="s">
        <v>558</v>
      </c>
      <c r="I6">
        <v>10</v>
      </c>
      <c r="J6">
        <v>0</v>
      </c>
      <c r="K6">
        <v>10</v>
      </c>
      <c r="L6">
        <v>0.76923076923076927</v>
      </c>
      <c r="M6" t="s">
        <v>89</v>
      </c>
      <c r="N6" t="s">
        <v>95</v>
      </c>
      <c r="O6">
        <v>16</v>
      </c>
      <c r="P6" t="s">
        <v>648</v>
      </c>
      <c r="Q6">
        <v>233938055</v>
      </c>
      <c r="R6" t="b">
        <v>1</v>
      </c>
      <c r="S6">
        <v>186</v>
      </c>
      <c r="T6" t="b">
        <v>0</v>
      </c>
      <c r="U6">
        <v>31</v>
      </c>
      <c r="V6">
        <v>0</v>
      </c>
      <c r="W6">
        <v>0</v>
      </c>
      <c r="X6">
        <v>8</v>
      </c>
      <c r="Y6">
        <v>7</v>
      </c>
      <c r="Z6">
        <v>13</v>
      </c>
      <c r="AA6">
        <v>8</v>
      </c>
      <c r="AB6">
        <v>27</v>
      </c>
    </row>
    <row r="7" spans="1:28" x14ac:dyDescent="0.35">
      <c r="A7" t="b">
        <v>1</v>
      </c>
      <c r="B7" t="b">
        <v>1</v>
      </c>
      <c r="C7">
        <v>16</v>
      </c>
      <c r="D7" t="s">
        <v>617</v>
      </c>
      <c r="E7" t="b">
        <v>1</v>
      </c>
      <c r="F7">
        <v>89</v>
      </c>
      <c r="G7" t="s">
        <v>534</v>
      </c>
      <c r="H7" t="s">
        <v>535</v>
      </c>
      <c r="I7">
        <v>9</v>
      </c>
      <c r="J7">
        <v>0</v>
      </c>
      <c r="K7">
        <v>9</v>
      </c>
      <c r="L7">
        <v>0.69230769230769229</v>
      </c>
      <c r="M7" t="s">
        <v>87</v>
      </c>
      <c r="N7" t="s">
        <v>95</v>
      </c>
      <c r="O7">
        <v>16</v>
      </c>
      <c r="P7" t="s">
        <v>647</v>
      </c>
      <c r="Q7">
        <v>90661809</v>
      </c>
      <c r="R7" t="b">
        <v>1</v>
      </c>
      <c r="S7">
        <v>124</v>
      </c>
      <c r="T7" t="b">
        <v>0</v>
      </c>
      <c r="U7">
        <v>31</v>
      </c>
      <c r="V7">
        <v>0</v>
      </c>
      <c r="W7">
        <v>0</v>
      </c>
      <c r="X7">
        <v>6</v>
      </c>
      <c r="Y7">
        <v>5</v>
      </c>
      <c r="Z7">
        <v>13</v>
      </c>
      <c r="AA7">
        <v>7</v>
      </c>
      <c r="AB7">
        <v>37</v>
      </c>
    </row>
    <row r="8" spans="1:28" x14ac:dyDescent="0.35">
      <c r="A8" t="b">
        <v>1</v>
      </c>
      <c r="B8" t="b">
        <v>1</v>
      </c>
      <c r="C8">
        <v>16</v>
      </c>
      <c r="D8" t="s">
        <v>617</v>
      </c>
      <c r="E8" t="b">
        <v>1</v>
      </c>
      <c r="F8">
        <v>267</v>
      </c>
      <c r="G8" t="s">
        <v>234</v>
      </c>
      <c r="H8" t="s">
        <v>235</v>
      </c>
      <c r="I8">
        <v>8</v>
      </c>
      <c r="J8">
        <v>0</v>
      </c>
      <c r="K8">
        <v>8</v>
      </c>
      <c r="L8">
        <v>0.61538461538461542</v>
      </c>
      <c r="M8" t="s">
        <v>87</v>
      </c>
      <c r="N8" t="s">
        <v>88</v>
      </c>
      <c r="O8">
        <v>16</v>
      </c>
      <c r="P8" t="s">
        <v>649</v>
      </c>
      <c r="Q8">
        <v>947050003</v>
      </c>
      <c r="R8" t="b">
        <v>1</v>
      </c>
      <c r="S8">
        <v>153</v>
      </c>
      <c r="T8" t="b">
        <v>0</v>
      </c>
      <c r="U8">
        <v>106</v>
      </c>
      <c r="V8">
        <v>0</v>
      </c>
      <c r="W8">
        <v>0</v>
      </c>
      <c r="X8">
        <v>8</v>
      </c>
      <c r="Y8">
        <v>6</v>
      </c>
      <c r="Z8">
        <v>13</v>
      </c>
      <c r="AA8">
        <v>7</v>
      </c>
      <c r="AB8">
        <v>39</v>
      </c>
    </row>
    <row r="9" spans="1:28" x14ac:dyDescent="0.35">
      <c r="A9" t="b">
        <v>1</v>
      </c>
      <c r="B9" t="b">
        <v>1</v>
      </c>
      <c r="C9">
        <v>16</v>
      </c>
      <c r="D9" t="s">
        <v>617</v>
      </c>
      <c r="E9" t="b">
        <v>1</v>
      </c>
      <c r="F9">
        <v>49</v>
      </c>
      <c r="G9" t="s">
        <v>214</v>
      </c>
      <c r="H9" t="s">
        <v>538</v>
      </c>
      <c r="I9">
        <v>7</v>
      </c>
      <c r="J9">
        <v>0</v>
      </c>
      <c r="K9">
        <v>7</v>
      </c>
      <c r="L9">
        <v>0.53846153846153844</v>
      </c>
      <c r="M9" t="s">
        <v>89</v>
      </c>
      <c r="N9" t="s">
        <v>95</v>
      </c>
      <c r="O9">
        <v>16</v>
      </c>
      <c r="P9" t="s">
        <v>647</v>
      </c>
      <c r="Q9">
        <v>569785789</v>
      </c>
      <c r="R9" t="b">
        <v>1</v>
      </c>
      <c r="S9">
        <v>171</v>
      </c>
      <c r="T9" t="b">
        <v>0</v>
      </c>
      <c r="U9">
        <v>106</v>
      </c>
      <c r="V9">
        <v>0</v>
      </c>
      <c r="W9">
        <v>0</v>
      </c>
      <c r="X9">
        <v>5</v>
      </c>
      <c r="Y9">
        <v>5</v>
      </c>
      <c r="Z9">
        <v>13</v>
      </c>
      <c r="AA9">
        <v>6</v>
      </c>
      <c r="AB9">
        <v>19</v>
      </c>
    </row>
    <row r="10" spans="1:28" x14ac:dyDescent="0.35">
      <c r="A10" t="b">
        <v>1</v>
      </c>
      <c r="B10" t="b">
        <v>1</v>
      </c>
      <c r="C10">
        <v>16</v>
      </c>
      <c r="D10" t="s">
        <v>617</v>
      </c>
      <c r="E10" t="b">
        <v>1</v>
      </c>
      <c r="F10">
        <v>61</v>
      </c>
      <c r="G10" t="s">
        <v>451</v>
      </c>
      <c r="H10" t="s">
        <v>452</v>
      </c>
      <c r="I10">
        <v>7</v>
      </c>
      <c r="J10">
        <v>0</v>
      </c>
      <c r="K10">
        <v>7</v>
      </c>
      <c r="L10">
        <v>0.53846153846153844</v>
      </c>
      <c r="M10" t="s">
        <v>87</v>
      </c>
      <c r="N10" t="s">
        <v>95</v>
      </c>
      <c r="O10">
        <v>16</v>
      </c>
      <c r="P10" t="s">
        <v>648</v>
      </c>
      <c r="Q10">
        <v>702571608</v>
      </c>
      <c r="R10" t="b">
        <v>1</v>
      </c>
      <c r="S10">
        <v>172</v>
      </c>
      <c r="T10" t="b">
        <v>0</v>
      </c>
      <c r="U10">
        <v>106</v>
      </c>
      <c r="V10">
        <v>0</v>
      </c>
      <c r="W10">
        <v>0</v>
      </c>
      <c r="X10">
        <v>6</v>
      </c>
      <c r="Y10">
        <v>6</v>
      </c>
      <c r="Z10">
        <v>13</v>
      </c>
      <c r="AA10">
        <v>6</v>
      </c>
      <c r="AB10">
        <v>29</v>
      </c>
    </row>
    <row r="11" spans="1:28" x14ac:dyDescent="0.35">
      <c r="A11" t="b">
        <v>1</v>
      </c>
      <c r="B11" t="b">
        <v>1</v>
      </c>
      <c r="C11">
        <v>16</v>
      </c>
      <c r="D11" t="s">
        <v>617</v>
      </c>
      <c r="E11" t="b">
        <v>1</v>
      </c>
      <c r="F11">
        <v>264</v>
      </c>
      <c r="G11" t="s">
        <v>217</v>
      </c>
      <c r="H11" t="s">
        <v>218</v>
      </c>
      <c r="I11">
        <v>7</v>
      </c>
      <c r="J11">
        <v>0</v>
      </c>
      <c r="K11">
        <v>7</v>
      </c>
      <c r="L11">
        <v>0.53846153846153844</v>
      </c>
      <c r="M11" t="s">
        <v>89</v>
      </c>
      <c r="N11" t="s">
        <v>88</v>
      </c>
      <c r="O11">
        <v>16</v>
      </c>
      <c r="P11" t="s">
        <v>648</v>
      </c>
      <c r="Q11">
        <v>2022930377</v>
      </c>
      <c r="R11" t="b">
        <v>1</v>
      </c>
      <c r="S11">
        <v>110</v>
      </c>
      <c r="T11" t="b">
        <v>0</v>
      </c>
      <c r="U11">
        <v>106</v>
      </c>
      <c r="V11">
        <v>0</v>
      </c>
      <c r="W11">
        <v>-1</v>
      </c>
      <c r="X11">
        <v>7</v>
      </c>
      <c r="Y11">
        <v>6</v>
      </c>
      <c r="Z11">
        <v>13</v>
      </c>
      <c r="AA11">
        <v>6</v>
      </c>
      <c r="AB11">
        <v>9</v>
      </c>
    </row>
    <row r="12" spans="1:28" x14ac:dyDescent="0.35">
      <c r="A12" t="b">
        <v>1</v>
      </c>
      <c r="B12" t="b">
        <v>1</v>
      </c>
      <c r="C12">
        <v>16</v>
      </c>
      <c r="D12" t="s">
        <v>617</v>
      </c>
      <c r="E12" t="b">
        <v>1</v>
      </c>
      <c r="F12">
        <v>72</v>
      </c>
      <c r="G12" t="s">
        <v>398</v>
      </c>
      <c r="H12" t="s">
        <v>437</v>
      </c>
      <c r="I12">
        <v>6</v>
      </c>
      <c r="J12">
        <v>0</v>
      </c>
      <c r="K12">
        <v>6</v>
      </c>
      <c r="L12">
        <v>0.46153846153846156</v>
      </c>
      <c r="M12" t="s">
        <v>89</v>
      </c>
      <c r="N12" t="s">
        <v>88</v>
      </c>
      <c r="O12">
        <v>16</v>
      </c>
      <c r="P12" t="s">
        <v>648</v>
      </c>
      <c r="Q12">
        <v>628115848</v>
      </c>
      <c r="R12" t="b">
        <v>1</v>
      </c>
      <c r="S12">
        <v>164</v>
      </c>
      <c r="T12" t="b">
        <v>0</v>
      </c>
      <c r="U12">
        <v>106</v>
      </c>
      <c r="V12">
        <v>0</v>
      </c>
      <c r="W12">
        <v>0</v>
      </c>
      <c r="X12">
        <v>5</v>
      </c>
      <c r="Y12">
        <v>5</v>
      </c>
      <c r="Z12">
        <v>13</v>
      </c>
      <c r="AA12">
        <v>5</v>
      </c>
      <c r="AB12">
        <v>1</v>
      </c>
    </row>
    <row r="13" spans="1:28" x14ac:dyDescent="0.35">
      <c r="A13" t="b">
        <v>1</v>
      </c>
      <c r="B13" t="b">
        <v>1</v>
      </c>
      <c r="C13">
        <v>16</v>
      </c>
      <c r="D13" t="s">
        <v>617</v>
      </c>
      <c r="E13" t="b">
        <v>1</v>
      </c>
      <c r="F13">
        <v>187</v>
      </c>
      <c r="G13" t="s">
        <v>651</v>
      </c>
      <c r="H13" t="s">
        <v>437</v>
      </c>
      <c r="I13">
        <v>6</v>
      </c>
      <c r="J13">
        <v>0</v>
      </c>
      <c r="K13">
        <v>6</v>
      </c>
      <c r="L13">
        <v>0.46153846153846156</v>
      </c>
      <c r="M13" t="s">
        <v>87</v>
      </c>
      <c r="N13" t="s">
        <v>88</v>
      </c>
      <c r="O13">
        <v>16</v>
      </c>
      <c r="P13" t="s">
        <v>648</v>
      </c>
      <c r="Q13">
        <v>678082407</v>
      </c>
      <c r="R13" t="b">
        <v>1</v>
      </c>
      <c r="S13">
        <v>1</v>
      </c>
      <c r="T13" t="b">
        <v>0</v>
      </c>
      <c r="U13">
        <v>154</v>
      </c>
      <c r="V13">
        <v>0</v>
      </c>
      <c r="W13">
        <v>0</v>
      </c>
      <c r="X13">
        <v>5</v>
      </c>
      <c r="Y13">
        <v>5</v>
      </c>
      <c r="Z13">
        <v>13</v>
      </c>
      <c r="AA13">
        <v>6</v>
      </c>
      <c r="AB13">
        <v>17</v>
      </c>
    </row>
    <row r="14" spans="1:28" x14ac:dyDescent="0.35">
      <c r="A14" t="b">
        <v>1</v>
      </c>
      <c r="B14" t="b">
        <v>1</v>
      </c>
      <c r="C14">
        <v>10</v>
      </c>
      <c r="D14" t="s">
        <v>618</v>
      </c>
      <c r="E14" t="b">
        <v>1</v>
      </c>
      <c r="F14">
        <v>252</v>
      </c>
      <c r="G14" t="s">
        <v>167</v>
      </c>
      <c r="H14" t="s">
        <v>102</v>
      </c>
      <c r="I14">
        <v>10</v>
      </c>
      <c r="J14">
        <v>0</v>
      </c>
      <c r="K14">
        <v>10</v>
      </c>
      <c r="L14">
        <v>0.76923076923076927</v>
      </c>
      <c r="M14" t="s">
        <v>89</v>
      </c>
      <c r="N14" t="s">
        <v>95</v>
      </c>
      <c r="O14">
        <v>10</v>
      </c>
      <c r="P14" t="s">
        <v>648</v>
      </c>
      <c r="Q14">
        <v>253614188</v>
      </c>
      <c r="R14" t="b">
        <v>1</v>
      </c>
      <c r="S14">
        <v>123</v>
      </c>
      <c r="T14" t="b">
        <v>0</v>
      </c>
      <c r="U14">
        <v>6</v>
      </c>
      <c r="V14">
        <v>0</v>
      </c>
      <c r="W14">
        <v>-1</v>
      </c>
      <c r="X14">
        <v>8</v>
      </c>
      <c r="Y14">
        <v>6</v>
      </c>
      <c r="Z14">
        <v>13</v>
      </c>
      <c r="AA14">
        <v>7</v>
      </c>
      <c r="AB14">
        <v>23</v>
      </c>
    </row>
    <row r="15" spans="1:28" x14ac:dyDescent="0.35">
      <c r="A15" t="b">
        <v>1</v>
      </c>
      <c r="B15" t="b">
        <v>1</v>
      </c>
      <c r="C15">
        <v>10</v>
      </c>
      <c r="D15" t="s">
        <v>618</v>
      </c>
      <c r="E15" t="b">
        <v>1</v>
      </c>
      <c r="F15">
        <v>230</v>
      </c>
      <c r="G15" t="s">
        <v>173</v>
      </c>
      <c r="H15" t="s">
        <v>607</v>
      </c>
      <c r="I15">
        <v>10</v>
      </c>
      <c r="J15">
        <v>0</v>
      </c>
      <c r="K15">
        <v>10</v>
      </c>
      <c r="L15">
        <v>0.76923076923076927</v>
      </c>
      <c r="M15" t="s">
        <v>89</v>
      </c>
      <c r="N15" t="s">
        <v>95</v>
      </c>
      <c r="O15">
        <v>10</v>
      </c>
      <c r="P15" t="s">
        <v>647</v>
      </c>
      <c r="Q15">
        <v>1107018142</v>
      </c>
      <c r="R15" t="b">
        <v>1</v>
      </c>
      <c r="S15">
        <v>174</v>
      </c>
      <c r="T15" t="b">
        <v>0</v>
      </c>
      <c r="U15">
        <v>6</v>
      </c>
      <c r="V15">
        <v>0</v>
      </c>
      <c r="W15">
        <v>0</v>
      </c>
      <c r="X15">
        <v>9</v>
      </c>
      <c r="Y15">
        <v>6</v>
      </c>
      <c r="Z15">
        <v>13</v>
      </c>
      <c r="AA15">
        <v>7</v>
      </c>
      <c r="AB15">
        <v>29</v>
      </c>
    </row>
    <row r="16" spans="1:28" x14ac:dyDescent="0.35">
      <c r="A16" t="b">
        <v>1</v>
      </c>
      <c r="B16" t="b">
        <v>1</v>
      </c>
      <c r="C16">
        <v>10</v>
      </c>
      <c r="D16" t="s">
        <v>618</v>
      </c>
      <c r="E16" t="b">
        <v>1</v>
      </c>
      <c r="F16">
        <v>274</v>
      </c>
      <c r="G16" t="s">
        <v>485</v>
      </c>
      <c r="H16" t="s">
        <v>486</v>
      </c>
      <c r="I16">
        <v>9</v>
      </c>
      <c r="J16">
        <v>0</v>
      </c>
      <c r="K16">
        <v>9</v>
      </c>
      <c r="L16">
        <v>0.69230769230769229</v>
      </c>
      <c r="M16" t="s">
        <v>89</v>
      </c>
      <c r="N16" t="s">
        <v>88</v>
      </c>
      <c r="O16">
        <v>10</v>
      </c>
      <c r="P16" t="s">
        <v>647</v>
      </c>
      <c r="Q16">
        <v>1378018663</v>
      </c>
      <c r="R16" t="b">
        <v>1</v>
      </c>
      <c r="S16">
        <v>187</v>
      </c>
      <c r="T16" t="b">
        <v>0</v>
      </c>
      <c r="U16">
        <v>106</v>
      </c>
      <c r="V16">
        <v>0</v>
      </c>
      <c r="W16">
        <v>0</v>
      </c>
      <c r="X16">
        <v>5</v>
      </c>
      <c r="Y16">
        <v>5</v>
      </c>
      <c r="Z16">
        <v>13</v>
      </c>
      <c r="AA16">
        <v>8</v>
      </c>
      <c r="AB16">
        <v>35</v>
      </c>
    </row>
    <row r="17" spans="1:28" x14ac:dyDescent="0.35">
      <c r="A17" t="b">
        <v>1</v>
      </c>
      <c r="B17" t="b">
        <v>1</v>
      </c>
      <c r="C17">
        <v>10</v>
      </c>
      <c r="D17" t="s">
        <v>618</v>
      </c>
      <c r="E17" t="b">
        <v>1</v>
      </c>
      <c r="F17">
        <v>153</v>
      </c>
      <c r="G17" t="s">
        <v>362</v>
      </c>
      <c r="H17" t="s">
        <v>363</v>
      </c>
      <c r="I17">
        <v>9</v>
      </c>
      <c r="J17">
        <v>0</v>
      </c>
      <c r="K17">
        <v>9</v>
      </c>
      <c r="L17">
        <v>0.69230769230769229</v>
      </c>
      <c r="M17" t="s">
        <v>87</v>
      </c>
      <c r="N17" t="s">
        <v>95</v>
      </c>
      <c r="O17">
        <v>10</v>
      </c>
      <c r="P17" t="s">
        <v>649</v>
      </c>
      <c r="Q17">
        <v>2016729441</v>
      </c>
      <c r="R17" t="b">
        <v>1</v>
      </c>
      <c r="S17">
        <v>158</v>
      </c>
      <c r="T17" t="b">
        <v>0</v>
      </c>
      <c r="U17">
        <v>6</v>
      </c>
      <c r="V17">
        <v>0</v>
      </c>
      <c r="W17">
        <v>0</v>
      </c>
      <c r="X17">
        <v>5</v>
      </c>
      <c r="Y17">
        <v>5</v>
      </c>
      <c r="Z17">
        <v>13</v>
      </c>
      <c r="AA17">
        <v>6</v>
      </c>
      <c r="AB17">
        <v>19</v>
      </c>
    </row>
    <row r="18" spans="1:28" x14ac:dyDescent="0.35">
      <c r="A18" t="b">
        <v>1</v>
      </c>
      <c r="B18" t="b">
        <v>1</v>
      </c>
      <c r="C18">
        <v>10</v>
      </c>
      <c r="D18" t="s">
        <v>618</v>
      </c>
      <c r="E18" t="b">
        <v>1</v>
      </c>
      <c r="F18">
        <v>219</v>
      </c>
      <c r="G18" t="s">
        <v>504</v>
      </c>
      <c r="H18" t="s">
        <v>505</v>
      </c>
      <c r="I18">
        <v>9</v>
      </c>
      <c r="J18">
        <v>0</v>
      </c>
      <c r="K18">
        <v>9</v>
      </c>
      <c r="L18">
        <v>0.69230769230769229</v>
      </c>
      <c r="M18" t="s">
        <v>89</v>
      </c>
      <c r="N18" t="s">
        <v>95</v>
      </c>
      <c r="O18">
        <v>10</v>
      </c>
      <c r="P18" t="s">
        <v>647</v>
      </c>
      <c r="Q18">
        <v>1797337960</v>
      </c>
      <c r="R18" t="b">
        <v>1</v>
      </c>
      <c r="S18">
        <v>160</v>
      </c>
      <c r="T18" t="b">
        <v>0</v>
      </c>
      <c r="U18">
        <v>31</v>
      </c>
      <c r="V18">
        <v>0</v>
      </c>
      <c r="W18">
        <v>0</v>
      </c>
      <c r="X18">
        <v>6</v>
      </c>
      <c r="Y18">
        <v>4</v>
      </c>
      <c r="Z18">
        <v>13</v>
      </c>
      <c r="AA18">
        <v>7</v>
      </c>
      <c r="AB18">
        <v>23</v>
      </c>
    </row>
    <row r="19" spans="1:28" x14ac:dyDescent="0.35">
      <c r="A19" t="b">
        <v>1</v>
      </c>
      <c r="B19" t="b">
        <v>1</v>
      </c>
      <c r="C19">
        <v>10</v>
      </c>
      <c r="D19" t="s">
        <v>618</v>
      </c>
      <c r="E19" t="b">
        <v>1</v>
      </c>
      <c r="F19">
        <v>120</v>
      </c>
      <c r="G19" t="s">
        <v>332</v>
      </c>
      <c r="H19" t="s">
        <v>601</v>
      </c>
      <c r="I19">
        <v>9</v>
      </c>
      <c r="J19">
        <v>0</v>
      </c>
      <c r="K19">
        <v>9</v>
      </c>
      <c r="L19">
        <v>0.69230769230769229</v>
      </c>
      <c r="M19" t="s">
        <v>89</v>
      </c>
      <c r="N19" t="s">
        <v>95</v>
      </c>
      <c r="O19">
        <v>10</v>
      </c>
      <c r="P19" t="s">
        <v>652</v>
      </c>
      <c r="Q19">
        <v>1063059587</v>
      </c>
      <c r="R19" t="b">
        <v>1</v>
      </c>
      <c r="S19">
        <v>164</v>
      </c>
      <c r="T19" t="b">
        <v>0</v>
      </c>
      <c r="U19">
        <v>31</v>
      </c>
      <c r="V19">
        <v>0</v>
      </c>
      <c r="W19">
        <v>0</v>
      </c>
      <c r="X19">
        <v>6</v>
      </c>
      <c r="Y19">
        <v>5</v>
      </c>
      <c r="Z19">
        <v>13</v>
      </c>
      <c r="AA19">
        <v>7</v>
      </c>
      <c r="AB19">
        <v>27</v>
      </c>
    </row>
    <row r="20" spans="1:28" x14ac:dyDescent="0.35">
      <c r="A20" t="b">
        <v>1</v>
      </c>
      <c r="B20" t="b">
        <v>1</v>
      </c>
      <c r="C20">
        <v>10</v>
      </c>
      <c r="D20" t="s">
        <v>618</v>
      </c>
      <c r="E20" t="b">
        <v>1</v>
      </c>
      <c r="F20">
        <v>114</v>
      </c>
      <c r="G20" t="s">
        <v>286</v>
      </c>
      <c r="H20" t="s">
        <v>287</v>
      </c>
      <c r="I20">
        <v>8</v>
      </c>
      <c r="J20">
        <v>0</v>
      </c>
      <c r="K20">
        <v>8</v>
      </c>
      <c r="L20">
        <v>0.61538461538461542</v>
      </c>
      <c r="M20" t="s">
        <v>89</v>
      </c>
      <c r="N20" t="s">
        <v>88</v>
      </c>
      <c r="O20">
        <v>10</v>
      </c>
      <c r="P20" t="s">
        <v>647</v>
      </c>
      <c r="Q20">
        <v>186204848</v>
      </c>
      <c r="R20" t="b">
        <v>1</v>
      </c>
      <c r="S20">
        <v>156</v>
      </c>
      <c r="T20" t="b">
        <v>0</v>
      </c>
      <c r="U20">
        <v>31</v>
      </c>
      <c r="V20">
        <v>0</v>
      </c>
      <c r="W20">
        <v>0</v>
      </c>
      <c r="X20">
        <v>6</v>
      </c>
      <c r="Y20">
        <v>5</v>
      </c>
      <c r="Z20">
        <v>13</v>
      </c>
      <c r="AA20">
        <v>6</v>
      </c>
      <c r="AB20">
        <v>13</v>
      </c>
    </row>
    <row r="21" spans="1:28" x14ac:dyDescent="0.35">
      <c r="A21" t="b">
        <v>1</v>
      </c>
      <c r="B21" t="b">
        <v>1</v>
      </c>
      <c r="C21">
        <v>10</v>
      </c>
      <c r="D21" t="s">
        <v>618</v>
      </c>
      <c r="E21" t="b">
        <v>1</v>
      </c>
      <c r="F21">
        <v>26</v>
      </c>
      <c r="G21" t="s">
        <v>261</v>
      </c>
      <c r="H21" t="s">
        <v>262</v>
      </c>
      <c r="I21">
        <v>7</v>
      </c>
      <c r="J21">
        <v>0</v>
      </c>
      <c r="K21">
        <v>7</v>
      </c>
      <c r="L21">
        <v>0.53846153846153844</v>
      </c>
      <c r="M21" t="s">
        <v>87</v>
      </c>
      <c r="N21" t="s">
        <v>88</v>
      </c>
      <c r="O21">
        <v>10</v>
      </c>
      <c r="P21" t="s">
        <v>647</v>
      </c>
      <c r="Q21">
        <v>454013149</v>
      </c>
      <c r="R21" t="b">
        <v>1</v>
      </c>
      <c r="S21">
        <v>167</v>
      </c>
      <c r="T21" t="b">
        <v>0</v>
      </c>
      <c r="U21">
        <v>31</v>
      </c>
      <c r="V21">
        <v>0</v>
      </c>
      <c r="W21">
        <v>0</v>
      </c>
      <c r="X21">
        <v>5</v>
      </c>
      <c r="Y21">
        <v>5</v>
      </c>
      <c r="Z21">
        <v>13</v>
      </c>
      <c r="AA21">
        <v>5</v>
      </c>
      <c r="AB21">
        <v>1</v>
      </c>
    </row>
    <row r="22" spans="1:28" x14ac:dyDescent="0.35">
      <c r="A22" t="b">
        <v>1</v>
      </c>
      <c r="B22" t="b">
        <v>1</v>
      </c>
      <c r="C22">
        <v>10</v>
      </c>
      <c r="D22" t="s">
        <v>618</v>
      </c>
      <c r="E22" t="b">
        <v>1</v>
      </c>
      <c r="F22">
        <v>160</v>
      </c>
      <c r="G22" t="s">
        <v>354</v>
      </c>
      <c r="H22" t="s">
        <v>355</v>
      </c>
      <c r="I22">
        <v>7</v>
      </c>
      <c r="J22">
        <v>0</v>
      </c>
      <c r="K22">
        <v>7</v>
      </c>
      <c r="L22">
        <v>0.53846153846153844</v>
      </c>
      <c r="M22" t="s">
        <v>89</v>
      </c>
      <c r="N22" t="s">
        <v>95</v>
      </c>
      <c r="O22">
        <v>10</v>
      </c>
      <c r="P22" t="s">
        <v>647</v>
      </c>
      <c r="Q22">
        <v>644890634</v>
      </c>
      <c r="R22" t="b">
        <v>1</v>
      </c>
      <c r="S22">
        <v>161</v>
      </c>
      <c r="T22" t="b">
        <v>0</v>
      </c>
      <c r="U22">
        <v>106</v>
      </c>
      <c r="V22">
        <v>0</v>
      </c>
      <c r="W22">
        <v>0</v>
      </c>
      <c r="X22">
        <v>6</v>
      </c>
      <c r="Y22">
        <v>5</v>
      </c>
      <c r="Z22">
        <v>13</v>
      </c>
      <c r="AA22">
        <v>6</v>
      </c>
      <c r="AB22">
        <v>13</v>
      </c>
    </row>
    <row r="23" spans="1:28" x14ac:dyDescent="0.35">
      <c r="A23" t="b">
        <v>1</v>
      </c>
      <c r="B23" t="b">
        <v>1</v>
      </c>
      <c r="C23">
        <v>10</v>
      </c>
      <c r="D23" t="s">
        <v>618</v>
      </c>
      <c r="E23" t="b">
        <v>1</v>
      </c>
      <c r="F23">
        <v>247</v>
      </c>
      <c r="G23" t="s">
        <v>464</v>
      </c>
      <c r="H23" t="s">
        <v>197</v>
      </c>
      <c r="I23">
        <v>7</v>
      </c>
      <c r="J23">
        <v>0</v>
      </c>
      <c r="K23">
        <v>7</v>
      </c>
      <c r="L23">
        <v>0.53846153846153844</v>
      </c>
      <c r="M23" t="s">
        <v>87</v>
      </c>
      <c r="N23" t="s">
        <v>88</v>
      </c>
      <c r="O23">
        <v>10</v>
      </c>
      <c r="P23" t="s">
        <v>648</v>
      </c>
      <c r="Q23">
        <v>1807044830</v>
      </c>
      <c r="R23" t="b">
        <v>1</v>
      </c>
      <c r="S23">
        <v>73</v>
      </c>
      <c r="T23" t="b">
        <v>0</v>
      </c>
      <c r="U23">
        <v>106</v>
      </c>
      <c r="V23">
        <v>0</v>
      </c>
      <c r="W23">
        <v>-1</v>
      </c>
      <c r="X23">
        <v>6</v>
      </c>
      <c r="Y23">
        <v>6</v>
      </c>
      <c r="Z23">
        <v>13</v>
      </c>
      <c r="AA23">
        <v>6</v>
      </c>
      <c r="AB23">
        <v>11</v>
      </c>
    </row>
    <row r="24" spans="1:28" x14ac:dyDescent="0.35">
      <c r="A24" t="b">
        <v>1</v>
      </c>
      <c r="B24" t="b">
        <v>1</v>
      </c>
      <c r="C24">
        <v>10</v>
      </c>
      <c r="D24" t="s">
        <v>618</v>
      </c>
      <c r="E24" t="b">
        <v>1</v>
      </c>
      <c r="F24">
        <v>185</v>
      </c>
      <c r="G24" t="s">
        <v>359</v>
      </c>
      <c r="H24" t="s">
        <v>298</v>
      </c>
      <c r="I24">
        <v>5</v>
      </c>
      <c r="J24">
        <v>0</v>
      </c>
      <c r="K24">
        <v>5</v>
      </c>
      <c r="L24">
        <v>0.38461538461538464</v>
      </c>
      <c r="M24" t="s">
        <v>89</v>
      </c>
      <c r="N24" t="s">
        <v>88</v>
      </c>
      <c r="O24">
        <v>10</v>
      </c>
      <c r="P24" t="s">
        <v>647</v>
      </c>
      <c r="Q24">
        <v>233463052</v>
      </c>
      <c r="R24" t="b">
        <v>1</v>
      </c>
      <c r="S24">
        <v>178</v>
      </c>
      <c r="T24" t="b">
        <v>0</v>
      </c>
      <c r="U24">
        <v>106</v>
      </c>
      <c r="V24">
        <v>0</v>
      </c>
      <c r="W24">
        <v>0</v>
      </c>
      <c r="X24">
        <v>5</v>
      </c>
      <c r="Y24">
        <v>5</v>
      </c>
      <c r="Z24">
        <v>13</v>
      </c>
      <c r="AA24">
        <v>4</v>
      </c>
      <c r="AB24">
        <v>-13</v>
      </c>
    </row>
    <row r="25" spans="1:28" x14ac:dyDescent="0.35">
      <c r="A25" t="b">
        <v>1</v>
      </c>
      <c r="B25" t="b">
        <v>1</v>
      </c>
      <c r="C25">
        <v>3</v>
      </c>
      <c r="D25" t="s">
        <v>619</v>
      </c>
      <c r="E25" t="b">
        <v>1</v>
      </c>
      <c r="F25">
        <v>202</v>
      </c>
      <c r="G25" t="s">
        <v>372</v>
      </c>
      <c r="H25" t="s">
        <v>373</v>
      </c>
      <c r="I25">
        <v>9</v>
      </c>
      <c r="J25">
        <v>0</v>
      </c>
      <c r="K25">
        <v>9</v>
      </c>
      <c r="L25">
        <v>0.69230769230769229</v>
      </c>
      <c r="M25" t="s">
        <v>89</v>
      </c>
      <c r="N25" t="s">
        <v>95</v>
      </c>
      <c r="O25">
        <v>3</v>
      </c>
      <c r="P25" t="s">
        <v>648</v>
      </c>
      <c r="Q25">
        <v>1138581889</v>
      </c>
      <c r="R25" t="b">
        <v>1</v>
      </c>
      <c r="S25">
        <v>166</v>
      </c>
      <c r="T25" t="b">
        <v>0</v>
      </c>
      <c r="U25">
        <v>31</v>
      </c>
      <c r="V25">
        <v>0</v>
      </c>
      <c r="W25">
        <v>0</v>
      </c>
      <c r="X25">
        <v>7</v>
      </c>
      <c r="Y25">
        <v>6</v>
      </c>
      <c r="Z25">
        <v>13</v>
      </c>
      <c r="AA25">
        <v>7</v>
      </c>
      <c r="AB25">
        <v>29</v>
      </c>
    </row>
    <row r="26" spans="1:28" x14ac:dyDescent="0.35">
      <c r="A26" t="b">
        <v>1</v>
      </c>
      <c r="B26" t="b">
        <v>1</v>
      </c>
      <c r="C26">
        <v>3</v>
      </c>
      <c r="D26" t="s">
        <v>619</v>
      </c>
      <c r="E26" t="b">
        <v>1</v>
      </c>
      <c r="F26">
        <v>147</v>
      </c>
      <c r="G26" t="s">
        <v>465</v>
      </c>
      <c r="H26" t="s">
        <v>653</v>
      </c>
      <c r="I26">
        <v>9</v>
      </c>
      <c r="J26">
        <v>0</v>
      </c>
      <c r="K26">
        <v>9</v>
      </c>
      <c r="L26">
        <v>0.69230769230769229</v>
      </c>
      <c r="M26" t="s">
        <v>89</v>
      </c>
      <c r="N26" t="s">
        <v>95</v>
      </c>
      <c r="O26">
        <v>3</v>
      </c>
      <c r="P26" t="s">
        <v>648</v>
      </c>
      <c r="Q26">
        <v>494921481</v>
      </c>
      <c r="R26" t="b">
        <v>1</v>
      </c>
      <c r="S26">
        <v>169</v>
      </c>
      <c r="T26" t="b">
        <v>0</v>
      </c>
      <c r="U26">
        <v>6</v>
      </c>
      <c r="V26">
        <v>0</v>
      </c>
      <c r="W26">
        <v>0</v>
      </c>
      <c r="X26">
        <v>8</v>
      </c>
      <c r="Y26">
        <v>5</v>
      </c>
      <c r="Z26">
        <v>13</v>
      </c>
      <c r="AA26">
        <v>6</v>
      </c>
      <c r="AB26">
        <v>13</v>
      </c>
    </row>
    <row r="27" spans="1:28" x14ac:dyDescent="0.35">
      <c r="A27" t="b">
        <v>1</v>
      </c>
      <c r="B27" t="b">
        <v>1</v>
      </c>
      <c r="C27">
        <v>14</v>
      </c>
      <c r="D27" t="s">
        <v>620</v>
      </c>
      <c r="E27" t="b">
        <v>1</v>
      </c>
      <c r="F27">
        <v>124</v>
      </c>
      <c r="G27" t="s">
        <v>518</v>
      </c>
      <c r="H27" t="s">
        <v>519</v>
      </c>
      <c r="I27">
        <v>10</v>
      </c>
      <c r="J27">
        <v>0</v>
      </c>
      <c r="K27">
        <v>10</v>
      </c>
      <c r="L27">
        <v>0.76923076923076927</v>
      </c>
      <c r="M27" t="s">
        <v>89</v>
      </c>
      <c r="N27" t="s">
        <v>95</v>
      </c>
      <c r="O27">
        <v>14</v>
      </c>
      <c r="P27" t="s">
        <v>648</v>
      </c>
      <c r="Q27">
        <v>1253976977</v>
      </c>
      <c r="R27" t="b">
        <v>1</v>
      </c>
      <c r="S27">
        <v>174</v>
      </c>
      <c r="T27" t="b">
        <v>0</v>
      </c>
      <c r="U27">
        <v>6</v>
      </c>
      <c r="V27">
        <v>0</v>
      </c>
      <c r="W27">
        <v>0</v>
      </c>
      <c r="X27">
        <v>5</v>
      </c>
      <c r="Y27">
        <v>5</v>
      </c>
      <c r="Z27">
        <v>13</v>
      </c>
      <c r="AA27">
        <v>7</v>
      </c>
      <c r="AB27">
        <v>23</v>
      </c>
    </row>
    <row r="28" spans="1:28" x14ac:dyDescent="0.35">
      <c r="A28" t="b">
        <v>1</v>
      </c>
      <c r="B28" t="b">
        <v>1</v>
      </c>
      <c r="C28">
        <v>14</v>
      </c>
      <c r="D28" t="s">
        <v>620</v>
      </c>
      <c r="E28" t="b">
        <v>1</v>
      </c>
      <c r="F28">
        <v>93</v>
      </c>
      <c r="G28" t="s">
        <v>214</v>
      </c>
      <c r="H28" t="s">
        <v>654</v>
      </c>
      <c r="I28">
        <v>9</v>
      </c>
      <c r="J28">
        <v>0</v>
      </c>
      <c r="K28">
        <v>9</v>
      </c>
      <c r="L28">
        <v>0.69230769230769229</v>
      </c>
      <c r="M28" t="s">
        <v>89</v>
      </c>
      <c r="N28" t="s">
        <v>95</v>
      </c>
      <c r="O28">
        <v>14</v>
      </c>
      <c r="P28" t="s">
        <v>647</v>
      </c>
      <c r="Q28">
        <v>1576975151</v>
      </c>
      <c r="R28" t="b">
        <v>1</v>
      </c>
      <c r="S28">
        <v>165</v>
      </c>
      <c r="T28" t="b">
        <v>0</v>
      </c>
      <c r="U28">
        <v>6</v>
      </c>
      <c r="V28">
        <v>0</v>
      </c>
      <c r="W28">
        <v>0</v>
      </c>
      <c r="X28">
        <v>7</v>
      </c>
      <c r="Y28">
        <v>5</v>
      </c>
      <c r="Z28">
        <v>13</v>
      </c>
      <c r="AA28">
        <v>6</v>
      </c>
      <c r="AB28">
        <v>13</v>
      </c>
    </row>
    <row r="29" spans="1:28" x14ac:dyDescent="0.35">
      <c r="A29" t="b">
        <v>1</v>
      </c>
      <c r="B29" t="b">
        <v>1</v>
      </c>
      <c r="C29">
        <v>14</v>
      </c>
      <c r="D29" t="s">
        <v>620</v>
      </c>
      <c r="E29" t="b">
        <v>1</v>
      </c>
      <c r="F29">
        <v>28</v>
      </c>
      <c r="G29" t="s">
        <v>584</v>
      </c>
      <c r="H29" t="s">
        <v>242</v>
      </c>
      <c r="I29">
        <v>9</v>
      </c>
      <c r="J29">
        <v>0</v>
      </c>
      <c r="K29">
        <v>9</v>
      </c>
      <c r="L29">
        <v>0.69230769230769229</v>
      </c>
      <c r="M29" t="s">
        <v>89</v>
      </c>
      <c r="N29" t="s">
        <v>95</v>
      </c>
      <c r="O29">
        <v>14</v>
      </c>
      <c r="P29" t="s">
        <v>647</v>
      </c>
      <c r="Q29">
        <v>763213137</v>
      </c>
      <c r="R29" t="b">
        <v>1</v>
      </c>
      <c r="S29">
        <v>167</v>
      </c>
      <c r="T29" t="b">
        <v>0</v>
      </c>
      <c r="U29">
        <v>6</v>
      </c>
      <c r="V29">
        <v>0</v>
      </c>
      <c r="W29">
        <v>0</v>
      </c>
      <c r="X29">
        <v>6</v>
      </c>
      <c r="Y29">
        <v>5</v>
      </c>
      <c r="Z29">
        <v>13</v>
      </c>
      <c r="AA29">
        <v>6</v>
      </c>
      <c r="AB29">
        <v>9</v>
      </c>
    </row>
    <row r="30" spans="1:28" x14ac:dyDescent="0.35">
      <c r="A30" t="b">
        <v>1</v>
      </c>
      <c r="B30" t="b">
        <v>1</v>
      </c>
      <c r="C30">
        <v>14</v>
      </c>
      <c r="D30" t="s">
        <v>620</v>
      </c>
      <c r="E30" t="b">
        <v>1</v>
      </c>
      <c r="F30">
        <v>211</v>
      </c>
      <c r="G30" t="s">
        <v>100</v>
      </c>
      <c r="H30" t="s">
        <v>510</v>
      </c>
      <c r="I30">
        <v>9</v>
      </c>
      <c r="J30">
        <v>0</v>
      </c>
      <c r="K30">
        <v>9</v>
      </c>
      <c r="L30">
        <v>0.69230769230769229</v>
      </c>
      <c r="M30" t="s">
        <v>89</v>
      </c>
      <c r="N30" t="s">
        <v>95</v>
      </c>
      <c r="O30">
        <v>14</v>
      </c>
      <c r="P30" t="s">
        <v>647</v>
      </c>
      <c r="Q30">
        <v>2009216537</v>
      </c>
      <c r="R30" t="b">
        <v>1</v>
      </c>
      <c r="S30">
        <v>176</v>
      </c>
      <c r="T30" t="b">
        <v>0</v>
      </c>
      <c r="U30">
        <v>1</v>
      </c>
      <c r="V30">
        <v>0</v>
      </c>
      <c r="W30">
        <v>0</v>
      </c>
      <c r="X30">
        <v>10</v>
      </c>
      <c r="Y30">
        <v>6</v>
      </c>
      <c r="Z30">
        <v>13</v>
      </c>
      <c r="AA30">
        <v>5</v>
      </c>
      <c r="AB30">
        <v>7</v>
      </c>
    </row>
    <row r="31" spans="1:28" x14ac:dyDescent="0.35">
      <c r="A31" t="b">
        <v>1</v>
      </c>
      <c r="B31" t="b">
        <v>1</v>
      </c>
      <c r="C31">
        <v>14</v>
      </c>
      <c r="D31" t="s">
        <v>620</v>
      </c>
      <c r="E31" t="b">
        <v>1</v>
      </c>
      <c r="F31">
        <v>148</v>
      </c>
      <c r="G31" t="s">
        <v>455</v>
      </c>
      <c r="H31" t="s">
        <v>114</v>
      </c>
      <c r="I31">
        <v>9</v>
      </c>
      <c r="J31">
        <v>0</v>
      </c>
      <c r="K31">
        <v>9</v>
      </c>
      <c r="L31">
        <v>0.69230769230769229</v>
      </c>
      <c r="M31" t="s">
        <v>89</v>
      </c>
      <c r="N31" t="s">
        <v>95</v>
      </c>
      <c r="O31">
        <v>14</v>
      </c>
      <c r="P31" t="s">
        <v>647</v>
      </c>
      <c r="Q31">
        <v>1697622258</v>
      </c>
      <c r="R31" t="b">
        <v>1</v>
      </c>
      <c r="S31">
        <v>176</v>
      </c>
      <c r="T31" t="b">
        <v>0</v>
      </c>
      <c r="U31">
        <v>31</v>
      </c>
      <c r="V31">
        <v>0</v>
      </c>
      <c r="W31">
        <v>-1</v>
      </c>
      <c r="X31">
        <v>5</v>
      </c>
      <c r="Y31">
        <v>5</v>
      </c>
      <c r="Z31">
        <v>13</v>
      </c>
      <c r="AA31">
        <v>7</v>
      </c>
      <c r="AB31">
        <v>29</v>
      </c>
    </row>
    <row r="32" spans="1:28" x14ac:dyDescent="0.35">
      <c r="A32" t="b">
        <v>1</v>
      </c>
      <c r="B32" t="b">
        <v>1</v>
      </c>
      <c r="C32">
        <v>14</v>
      </c>
      <c r="D32" t="s">
        <v>620</v>
      </c>
      <c r="E32" t="b">
        <v>1</v>
      </c>
      <c r="F32">
        <v>215</v>
      </c>
      <c r="G32" t="s">
        <v>136</v>
      </c>
      <c r="H32" t="s">
        <v>137</v>
      </c>
      <c r="I32">
        <v>8</v>
      </c>
      <c r="J32">
        <v>0</v>
      </c>
      <c r="K32">
        <v>8</v>
      </c>
      <c r="L32">
        <v>0.61538461538461542</v>
      </c>
      <c r="M32" t="s">
        <v>89</v>
      </c>
      <c r="N32" t="s">
        <v>95</v>
      </c>
      <c r="O32">
        <v>14</v>
      </c>
      <c r="P32" t="s">
        <v>647</v>
      </c>
      <c r="Q32">
        <v>327307605</v>
      </c>
      <c r="R32" t="b">
        <v>1</v>
      </c>
      <c r="S32">
        <v>34</v>
      </c>
      <c r="T32" t="b">
        <v>0</v>
      </c>
      <c r="U32">
        <v>31</v>
      </c>
      <c r="V32">
        <v>0</v>
      </c>
      <c r="W32">
        <v>0</v>
      </c>
      <c r="X32">
        <v>6</v>
      </c>
      <c r="Y32">
        <v>5</v>
      </c>
      <c r="Z32">
        <v>13</v>
      </c>
      <c r="AA32">
        <v>6</v>
      </c>
      <c r="AB32">
        <v>13</v>
      </c>
    </row>
    <row r="33" spans="1:28" x14ac:dyDescent="0.35">
      <c r="A33" t="b">
        <v>1</v>
      </c>
      <c r="B33" t="b">
        <v>1</v>
      </c>
      <c r="C33">
        <v>14</v>
      </c>
      <c r="D33" t="s">
        <v>620</v>
      </c>
      <c r="E33" t="b">
        <v>1</v>
      </c>
      <c r="F33">
        <v>197</v>
      </c>
      <c r="G33" t="s">
        <v>161</v>
      </c>
      <c r="H33" t="s">
        <v>162</v>
      </c>
      <c r="I33">
        <v>8</v>
      </c>
      <c r="J33">
        <v>0</v>
      </c>
      <c r="K33">
        <v>8</v>
      </c>
      <c r="L33">
        <v>0.61538461538461542</v>
      </c>
      <c r="M33" t="s">
        <v>87</v>
      </c>
      <c r="N33" t="s">
        <v>95</v>
      </c>
      <c r="O33">
        <v>14</v>
      </c>
      <c r="P33" t="s">
        <v>648</v>
      </c>
      <c r="Q33">
        <v>1103530057</v>
      </c>
      <c r="R33" t="b">
        <v>1</v>
      </c>
      <c r="S33">
        <v>100</v>
      </c>
      <c r="T33" t="b">
        <v>0</v>
      </c>
      <c r="U33">
        <v>31</v>
      </c>
      <c r="V33">
        <v>0</v>
      </c>
      <c r="W33">
        <v>0</v>
      </c>
      <c r="X33">
        <v>7</v>
      </c>
      <c r="Y33">
        <v>5</v>
      </c>
      <c r="Z33">
        <v>13</v>
      </c>
      <c r="AA33">
        <v>6</v>
      </c>
      <c r="AB33">
        <v>21</v>
      </c>
    </row>
    <row r="34" spans="1:28" x14ac:dyDescent="0.35">
      <c r="A34" t="b">
        <v>1</v>
      </c>
      <c r="B34" t="b">
        <v>1</v>
      </c>
      <c r="C34">
        <v>14</v>
      </c>
      <c r="D34" t="s">
        <v>620</v>
      </c>
      <c r="E34" t="b">
        <v>1</v>
      </c>
      <c r="F34">
        <v>18</v>
      </c>
      <c r="G34" t="s">
        <v>171</v>
      </c>
      <c r="H34" t="s">
        <v>166</v>
      </c>
      <c r="I34">
        <v>8</v>
      </c>
      <c r="J34">
        <v>0</v>
      </c>
      <c r="K34">
        <v>8</v>
      </c>
      <c r="L34">
        <v>0.61538461538461542</v>
      </c>
      <c r="M34" t="s">
        <v>89</v>
      </c>
      <c r="N34" t="s">
        <v>88</v>
      </c>
      <c r="O34">
        <v>14</v>
      </c>
      <c r="P34" t="s">
        <v>647</v>
      </c>
      <c r="Q34">
        <v>392147961</v>
      </c>
      <c r="R34" t="b">
        <v>1</v>
      </c>
      <c r="S34">
        <v>169</v>
      </c>
      <c r="T34" t="b">
        <v>0</v>
      </c>
      <c r="U34">
        <v>31</v>
      </c>
      <c r="V34">
        <v>0</v>
      </c>
      <c r="W34">
        <v>-1</v>
      </c>
      <c r="X34">
        <v>8</v>
      </c>
      <c r="Y34">
        <v>6</v>
      </c>
      <c r="Z34">
        <v>13</v>
      </c>
      <c r="AA34">
        <v>6</v>
      </c>
      <c r="AB34">
        <v>25</v>
      </c>
    </row>
    <row r="35" spans="1:28" x14ac:dyDescent="0.35">
      <c r="A35" t="b">
        <v>1</v>
      </c>
      <c r="B35" t="b">
        <v>1</v>
      </c>
      <c r="C35">
        <v>14</v>
      </c>
      <c r="D35" t="s">
        <v>620</v>
      </c>
      <c r="E35" t="b">
        <v>1</v>
      </c>
      <c r="F35">
        <v>256</v>
      </c>
      <c r="G35" t="s">
        <v>416</v>
      </c>
      <c r="H35" t="s">
        <v>114</v>
      </c>
      <c r="I35">
        <v>7</v>
      </c>
      <c r="J35">
        <v>0</v>
      </c>
      <c r="K35">
        <v>7</v>
      </c>
      <c r="L35">
        <v>0.53846153846153844</v>
      </c>
      <c r="M35" t="s">
        <v>89</v>
      </c>
      <c r="N35" t="s">
        <v>95</v>
      </c>
      <c r="O35">
        <v>14</v>
      </c>
      <c r="P35" t="s">
        <v>647</v>
      </c>
      <c r="Q35">
        <v>1669374496</v>
      </c>
      <c r="R35" t="b">
        <v>1</v>
      </c>
      <c r="S35">
        <v>166</v>
      </c>
      <c r="T35" t="b">
        <v>0</v>
      </c>
      <c r="U35">
        <v>31</v>
      </c>
      <c r="V35">
        <v>0</v>
      </c>
      <c r="W35">
        <v>0</v>
      </c>
      <c r="X35">
        <v>8</v>
      </c>
      <c r="Y35">
        <v>5</v>
      </c>
      <c r="Z35">
        <v>13</v>
      </c>
      <c r="AA35">
        <v>5</v>
      </c>
      <c r="AB35">
        <v>15</v>
      </c>
    </row>
    <row r="36" spans="1:28" x14ac:dyDescent="0.35">
      <c r="A36" t="b">
        <v>1</v>
      </c>
      <c r="B36" t="b">
        <v>1</v>
      </c>
      <c r="C36">
        <v>14</v>
      </c>
      <c r="D36" t="s">
        <v>620</v>
      </c>
      <c r="E36" t="b">
        <v>1</v>
      </c>
      <c r="F36">
        <v>283</v>
      </c>
      <c r="G36" t="s">
        <v>188</v>
      </c>
      <c r="H36" t="s">
        <v>189</v>
      </c>
      <c r="I36">
        <v>7</v>
      </c>
      <c r="J36">
        <v>0</v>
      </c>
      <c r="K36">
        <v>7</v>
      </c>
      <c r="L36">
        <v>0.53846153846153844</v>
      </c>
      <c r="M36" t="s">
        <v>89</v>
      </c>
      <c r="N36" t="s">
        <v>95</v>
      </c>
      <c r="O36">
        <v>14</v>
      </c>
      <c r="P36" t="s">
        <v>648</v>
      </c>
      <c r="Q36">
        <v>1503409117</v>
      </c>
      <c r="R36" t="b">
        <v>1</v>
      </c>
      <c r="S36">
        <v>150</v>
      </c>
      <c r="T36" t="b">
        <v>0</v>
      </c>
      <c r="U36">
        <v>106</v>
      </c>
      <c r="V36">
        <v>0</v>
      </c>
      <c r="W36">
        <v>0</v>
      </c>
      <c r="X36">
        <v>6</v>
      </c>
      <c r="Y36">
        <v>5</v>
      </c>
      <c r="Z36">
        <v>13</v>
      </c>
      <c r="AA36">
        <v>6</v>
      </c>
      <c r="AB36">
        <v>23</v>
      </c>
    </row>
    <row r="37" spans="1:28" x14ac:dyDescent="0.35">
      <c r="A37" t="b">
        <v>1</v>
      </c>
      <c r="B37" t="b">
        <v>1</v>
      </c>
      <c r="C37">
        <v>14</v>
      </c>
      <c r="D37" t="s">
        <v>620</v>
      </c>
      <c r="E37" t="b">
        <v>1</v>
      </c>
      <c r="F37">
        <v>170</v>
      </c>
      <c r="G37" t="s">
        <v>133</v>
      </c>
      <c r="H37" t="s">
        <v>316</v>
      </c>
      <c r="I37">
        <v>6</v>
      </c>
      <c r="J37">
        <v>0</v>
      </c>
      <c r="K37">
        <v>6</v>
      </c>
      <c r="L37">
        <v>0.46153846153846156</v>
      </c>
      <c r="M37" t="s">
        <v>89</v>
      </c>
      <c r="N37" t="s">
        <v>95</v>
      </c>
      <c r="O37">
        <v>14</v>
      </c>
      <c r="P37" t="s">
        <v>647</v>
      </c>
      <c r="Q37">
        <v>1711836568</v>
      </c>
      <c r="R37" t="b">
        <v>1</v>
      </c>
      <c r="S37">
        <v>179</v>
      </c>
      <c r="T37" t="b">
        <v>0</v>
      </c>
      <c r="U37">
        <v>6</v>
      </c>
      <c r="V37">
        <v>0</v>
      </c>
      <c r="W37">
        <v>0</v>
      </c>
      <c r="X37">
        <v>5</v>
      </c>
      <c r="Y37">
        <v>5</v>
      </c>
      <c r="Z37">
        <v>13</v>
      </c>
      <c r="AA37">
        <v>3</v>
      </c>
      <c r="AB37">
        <v>-19</v>
      </c>
    </row>
    <row r="38" spans="1:28" x14ac:dyDescent="0.35">
      <c r="A38" t="b">
        <v>1</v>
      </c>
      <c r="B38" t="b">
        <v>1</v>
      </c>
      <c r="C38">
        <v>14</v>
      </c>
      <c r="D38" t="s">
        <v>620</v>
      </c>
      <c r="E38" t="b">
        <v>1</v>
      </c>
      <c r="F38">
        <v>21</v>
      </c>
      <c r="G38" t="s">
        <v>489</v>
      </c>
      <c r="H38" t="s">
        <v>110</v>
      </c>
      <c r="I38">
        <v>5</v>
      </c>
      <c r="J38">
        <v>0</v>
      </c>
      <c r="K38">
        <v>5</v>
      </c>
      <c r="L38">
        <v>0.38461538461538464</v>
      </c>
      <c r="M38" t="s">
        <v>89</v>
      </c>
      <c r="N38" t="s">
        <v>88</v>
      </c>
      <c r="O38">
        <v>14</v>
      </c>
      <c r="P38" t="s">
        <v>647</v>
      </c>
      <c r="Q38">
        <v>731582871</v>
      </c>
      <c r="R38" t="b">
        <v>1</v>
      </c>
      <c r="S38">
        <v>179</v>
      </c>
      <c r="T38" t="b">
        <v>0</v>
      </c>
      <c r="U38">
        <v>154</v>
      </c>
      <c r="V38">
        <v>0</v>
      </c>
      <c r="W38">
        <v>0</v>
      </c>
      <c r="X38">
        <v>5</v>
      </c>
      <c r="Y38">
        <v>5</v>
      </c>
      <c r="Z38">
        <v>13</v>
      </c>
      <c r="AA38">
        <v>5</v>
      </c>
      <c r="AB38">
        <v>13</v>
      </c>
    </row>
    <row r="39" spans="1:28" x14ac:dyDescent="0.35">
      <c r="A39" t="b">
        <v>1</v>
      </c>
      <c r="B39" t="b">
        <v>1</v>
      </c>
      <c r="C39">
        <v>14</v>
      </c>
      <c r="D39" t="s">
        <v>620</v>
      </c>
      <c r="E39" t="b">
        <v>1</v>
      </c>
      <c r="F39">
        <v>243</v>
      </c>
      <c r="G39" t="s">
        <v>130</v>
      </c>
      <c r="H39" t="s">
        <v>131</v>
      </c>
      <c r="I39">
        <v>4</v>
      </c>
      <c r="J39">
        <v>0</v>
      </c>
      <c r="K39">
        <v>4</v>
      </c>
      <c r="L39">
        <v>0.30769230769230771</v>
      </c>
      <c r="M39" t="s">
        <v>89</v>
      </c>
      <c r="N39" t="s">
        <v>88</v>
      </c>
      <c r="O39">
        <v>14</v>
      </c>
      <c r="P39" t="s">
        <v>648</v>
      </c>
      <c r="Q39">
        <v>383800187</v>
      </c>
      <c r="R39" t="b">
        <v>1</v>
      </c>
      <c r="S39">
        <v>180</v>
      </c>
      <c r="T39" t="b">
        <v>0</v>
      </c>
      <c r="U39">
        <v>154</v>
      </c>
      <c r="V39">
        <v>0</v>
      </c>
      <c r="W39">
        <v>0</v>
      </c>
      <c r="X39">
        <v>5</v>
      </c>
      <c r="Y39">
        <v>5</v>
      </c>
      <c r="Z39">
        <v>13</v>
      </c>
      <c r="AA39">
        <v>4</v>
      </c>
      <c r="AB39">
        <v>-5</v>
      </c>
    </row>
    <row r="40" spans="1:28" x14ac:dyDescent="0.35">
      <c r="A40" t="b">
        <v>1</v>
      </c>
      <c r="B40" t="b">
        <v>1</v>
      </c>
      <c r="C40">
        <v>7</v>
      </c>
      <c r="D40" t="s">
        <v>621</v>
      </c>
      <c r="E40" t="b">
        <v>1</v>
      </c>
      <c r="F40">
        <v>116</v>
      </c>
      <c r="G40" t="s">
        <v>180</v>
      </c>
      <c r="H40" t="s">
        <v>445</v>
      </c>
      <c r="I40">
        <v>8</v>
      </c>
      <c r="J40">
        <v>6</v>
      </c>
      <c r="K40">
        <v>14</v>
      </c>
      <c r="L40">
        <v>0.61538461538461542</v>
      </c>
      <c r="M40" t="s">
        <v>89</v>
      </c>
      <c r="N40" t="s">
        <v>95</v>
      </c>
      <c r="O40">
        <v>7</v>
      </c>
      <c r="P40" t="s">
        <v>648</v>
      </c>
      <c r="Q40">
        <v>355412851</v>
      </c>
      <c r="R40" t="b">
        <v>1</v>
      </c>
      <c r="S40">
        <v>141</v>
      </c>
      <c r="T40" t="b">
        <v>1</v>
      </c>
      <c r="U40">
        <v>31</v>
      </c>
      <c r="V40">
        <v>0</v>
      </c>
      <c r="W40">
        <v>0</v>
      </c>
      <c r="X40">
        <v>8</v>
      </c>
      <c r="Y40">
        <v>6</v>
      </c>
      <c r="Z40">
        <v>13</v>
      </c>
      <c r="AA40">
        <v>6</v>
      </c>
      <c r="AB40">
        <v>9</v>
      </c>
    </row>
    <row r="41" spans="1:28" x14ac:dyDescent="0.35">
      <c r="A41" t="b">
        <v>1</v>
      </c>
      <c r="B41" t="b">
        <v>1</v>
      </c>
      <c r="C41">
        <v>7</v>
      </c>
      <c r="D41" t="s">
        <v>621</v>
      </c>
      <c r="E41" t="b">
        <v>1</v>
      </c>
      <c r="F41">
        <v>15</v>
      </c>
      <c r="G41" t="s">
        <v>427</v>
      </c>
      <c r="H41" t="s">
        <v>395</v>
      </c>
      <c r="I41">
        <v>10</v>
      </c>
      <c r="J41">
        <v>0</v>
      </c>
      <c r="K41">
        <v>10</v>
      </c>
      <c r="L41">
        <v>0.76923076923076927</v>
      </c>
      <c r="M41" t="s">
        <v>89</v>
      </c>
      <c r="N41" t="s">
        <v>95</v>
      </c>
      <c r="O41">
        <v>7</v>
      </c>
      <c r="P41" t="s">
        <v>647</v>
      </c>
      <c r="Q41">
        <v>1003465396</v>
      </c>
      <c r="R41" t="b">
        <v>1</v>
      </c>
      <c r="S41">
        <v>150</v>
      </c>
      <c r="T41" t="b">
        <v>0</v>
      </c>
      <c r="U41">
        <v>31</v>
      </c>
      <c r="V41">
        <v>0</v>
      </c>
      <c r="W41">
        <v>-1</v>
      </c>
      <c r="X41">
        <v>5</v>
      </c>
      <c r="Y41">
        <v>5</v>
      </c>
      <c r="Z41">
        <v>13</v>
      </c>
      <c r="AA41">
        <v>8</v>
      </c>
      <c r="AB41">
        <v>41</v>
      </c>
    </row>
    <row r="42" spans="1:28" x14ac:dyDescent="0.35">
      <c r="A42" t="b">
        <v>1</v>
      </c>
      <c r="B42" t="b">
        <v>1</v>
      </c>
      <c r="C42">
        <v>7</v>
      </c>
      <c r="D42" t="s">
        <v>621</v>
      </c>
      <c r="E42" t="b">
        <v>1</v>
      </c>
      <c r="F42">
        <v>126</v>
      </c>
      <c r="G42" t="s">
        <v>655</v>
      </c>
      <c r="H42" t="s">
        <v>409</v>
      </c>
      <c r="I42">
        <v>5</v>
      </c>
      <c r="J42">
        <v>4</v>
      </c>
      <c r="K42">
        <v>9</v>
      </c>
      <c r="L42">
        <v>0.38461538461538464</v>
      </c>
      <c r="M42" t="s">
        <v>89</v>
      </c>
      <c r="N42" t="s">
        <v>95</v>
      </c>
      <c r="O42">
        <v>7</v>
      </c>
      <c r="P42" t="s">
        <v>647</v>
      </c>
      <c r="Q42">
        <v>1776661187</v>
      </c>
      <c r="R42" t="b">
        <v>1</v>
      </c>
      <c r="S42">
        <v>133</v>
      </c>
      <c r="T42" t="b">
        <v>1</v>
      </c>
      <c r="U42">
        <v>106</v>
      </c>
      <c r="V42">
        <v>0</v>
      </c>
      <c r="W42">
        <v>0</v>
      </c>
      <c r="X42">
        <v>5</v>
      </c>
      <c r="Y42">
        <v>4</v>
      </c>
      <c r="Z42">
        <v>13</v>
      </c>
      <c r="AA42">
        <v>4</v>
      </c>
      <c r="AB42">
        <v>-5</v>
      </c>
    </row>
    <row r="43" spans="1:28" x14ac:dyDescent="0.35">
      <c r="A43" t="b">
        <v>1</v>
      </c>
      <c r="B43" t="b">
        <v>1</v>
      </c>
      <c r="C43">
        <v>7</v>
      </c>
      <c r="D43" t="s">
        <v>621</v>
      </c>
      <c r="E43" t="b">
        <v>1</v>
      </c>
      <c r="F43">
        <v>173</v>
      </c>
      <c r="G43" t="s">
        <v>105</v>
      </c>
      <c r="H43" t="s">
        <v>106</v>
      </c>
      <c r="I43">
        <v>9</v>
      </c>
      <c r="J43">
        <v>0</v>
      </c>
      <c r="K43">
        <v>9</v>
      </c>
      <c r="L43">
        <v>0.69230769230769229</v>
      </c>
      <c r="M43" t="s">
        <v>87</v>
      </c>
      <c r="N43" t="s">
        <v>95</v>
      </c>
      <c r="O43">
        <v>7</v>
      </c>
      <c r="P43" t="s">
        <v>648</v>
      </c>
      <c r="Q43">
        <v>516827306</v>
      </c>
      <c r="R43" t="b">
        <v>1</v>
      </c>
      <c r="S43">
        <v>165</v>
      </c>
      <c r="T43" t="b">
        <v>0</v>
      </c>
      <c r="U43">
        <v>31</v>
      </c>
      <c r="V43">
        <v>0</v>
      </c>
      <c r="W43">
        <v>0</v>
      </c>
      <c r="X43">
        <v>6</v>
      </c>
      <c r="Y43">
        <v>5</v>
      </c>
      <c r="Z43">
        <v>13</v>
      </c>
      <c r="AA43">
        <v>7</v>
      </c>
      <c r="AB43">
        <v>23</v>
      </c>
    </row>
    <row r="44" spans="1:28" x14ac:dyDescent="0.35">
      <c r="A44" t="b">
        <v>1</v>
      </c>
      <c r="B44" t="b">
        <v>1</v>
      </c>
      <c r="C44">
        <v>7</v>
      </c>
      <c r="D44" t="s">
        <v>621</v>
      </c>
      <c r="E44" t="b">
        <v>1</v>
      </c>
      <c r="F44">
        <v>32</v>
      </c>
      <c r="G44" t="s">
        <v>173</v>
      </c>
      <c r="H44" t="s">
        <v>94</v>
      </c>
      <c r="I44">
        <v>8</v>
      </c>
      <c r="J44">
        <v>0</v>
      </c>
      <c r="K44">
        <v>8</v>
      </c>
      <c r="L44">
        <v>0.61538461538461542</v>
      </c>
      <c r="M44" t="s">
        <v>89</v>
      </c>
      <c r="N44" t="s">
        <v>95</v>
      </c>
      <c r="O44">
        <v>7</v>
      </c>
      <c r="P44" t="s">
        <v>648</v>
      </c>
      <c r="Q44">
        <v>2057232906</v>
      </c>
      <c r="R44" t="b">
        <v>1</v>
      </c>
      <c r="S44">
        <v>167</v>
      </c>
      <c r="T44" t="b">
        <v>0</v>
      </c>
      <c r="U44">
        <v>106</v>
      </c>
      <c r="V44">
        <v>0</v>
      </c>
      <c r="W44">
        <v>0</v>
      </c>
      <c r="X44">
        <v>6</v>
      </c>
      <c r="Y44">
        <v>6</v>
      </c>
      <c r="Z44">
        <v>13</v>
      </c>
      <c r="AA44">
        <v>7</v>
      </c>
      <c r="AB44">
        <v>23</v>
      </c>
    </row>
    <row r="45" spans="1:28" x14ac:dyDescent="0.35">
      <c r="A45" t="b">
        <v>1</v>
      </c>
      <c r="B45" t="b">
        <v>1</v>
      </c>
      <c r="C45">
        <v>7</v>
      </c>
      <c r="D45" t="s">
        <v>621</v>
      </c>
      <c r="E45" t="b">
        <v>1</v>
      </c>
      <c r="F45">
        <v>194</v>
      </c>
      <c r="G45" t="s">
        <v>226</v>
      </c>
      <c r="H45" t="s">
        <v>227</v>
      </c>
      <c r="I45">
        <v>8</v>
      </c>
      <c r="J45">
        <v>0</v>
      </c>
      <c r="K45">
        <v>8</v>
      </c>
      <c r="L45">
        <v>0.61538461538461542</v>
      </c>
      <c r="M45" t="s">
        <v>89</v>
      </c>
      <c r="N45" t="s">
        <v>95</v>
      </c>
      <c r="O45">
        <v>7</v>
      </c>
      <c r="P45" t="s">
        <v>648</v>
      </c>
      <c r="Q45">
        <v>1539307972</v>
      </c>
      <c r="R45" t="b">
        <v>1</v>
      </c>
      <c r="S45">
        <v>174</v>
      </c>
      <c r="T45" t="b">
        <v>0</v>
      </c>
      <c r="U45">
        <v>106</v>
      </c>
      <c r="V45">
        <v>0</v>
      </c>
      <c r="W45">
        <v>0</v>
      </c>
      <c r="X45">
        <v>6</v>
      </c>
      <c r="Y45">
        <v>6</v>
      </c>
      <c r="Z45">
        <v>13</v>
      </c>
      <c r="AA45">
        <v>7</v>
      </c>
      <c r="AB45">
        <v>23</v>
      </c>
    </row>
    <row r="46" spans="1:28" x14ac:dyDescent="0.35">
      <c r="A46" t="b">
        <v>1</v>
      </c>
      <c r="B46" t="b">
        <v>1</v>
      </c>
      <c r="C46">
        <v>7</v>
      </c>
      <c r="D46" t="s">
        <v>621</v>
      </c>
      <c r="E46" t="b">
        <v>1</v>
      </c>
      <c r="F46">
        <v>246</v>
      </c>
      <c r="G46" t="s">
        <v>126</v>
      </c>
      <c r="H46" t="s">
        <v>127</v>
      </c>
      <c r="I46">
        <v>8</v>
      </c>
      <c r="J46">
        <v>0</v>
      </c>
      <c r="K46">
        <v>8</v>
      </c>
      <c r="L46">
        <v>0.61538461538461542</v>
      </c>
      <c r="M46" t="s">
        <v>87</v>
      </c>
      <c r="N46" t="s">
        <v>88</v>
      </c>
      <c r="O46">
        <v>7</v>
      </c>
      <c r="P46" t="s">
        <v>648</v>
      </c>
      <c r="Q46">
        <v>1360329989</v>
      </c>
      <c r="R46" t="b">
        <v>1</v>
      </c>
      <c r="S46">
        <v>172</v>
      </c>
      <c r="T46" t="b">
        <v>0</v>
      </c>
      <c r="U46">
        <v>31</v>
      </c>
      <c r="V46">
        <v>0</v>
      </c>
      <c r="W46">
        <v>-1</v>
      </c>
      <c r="X46">
        <v>7</v>
      </c>
      <c r="Y46">
        <v>5</v>
      </c>
      <c r="Z46">
        <v>13</v>
      </c>
      <c r="AA46">
        <v>6</v>
      </c>
      <c r="AB46">
        <v>9</v>
      </c>
    </row>
    <row r="47" spans="1:28" x14ac:dyDescent="0.35">
      <c r="A47" t="b">
        <v>1</v>
      </c>
      <c r="B47" t="b">
        <v>1</v>
      </c>
      <c r="C47">
        <v>7</v>
      </c>
      <c r="D47" t="s">
        <v>621</v>
      </c>
      <c r="E47" t="b">
        <v>1</v>
      </c>
      <c r="F47">
        <v>281</v>
      </c>
      <c r="G47" t="s">
        <v>246</v>
      </c>
      <c r="H47" t="s">
        <v>592</v>
      </c>
      <c r="I47">
        <v>7</v>
      </c>
      <c r="J47">
        <v>0</v>
      </c>
      <c r="K47">
        <v>7</v>
      </c>
      <c r="L47">
        <v>0.53846153846153844</v>
      </c>
      <c r="M47" t="s">
        <v>89</v>
      </c>
      <c r="N47" t="s">
        <v>95</v>
      </c>
      <c r="O47">
        <v>7</v>
      </c>
      <c r="P47" t="s">
        <v>648</v>
      </c>
      <c r="Q47">
        <v>1044333560</v>
      </c>
      <c r="R47" t="b">
        <v>1</v>
      </c>
      <c r="S47">
        <v>177</v>
      </c>
      <c r="T47" t="b">
        <v>0</v>
      </c>
      <c r="U47">
        <v>106</v>
      </c>
      <c r="V47">
        <v>0</v>
      </c>
      <c r="W47">
        <v>0</v>
      </c>
      <c r="X47">
        <v>7</v>
      </c>
      <c r="Y47">
        <v>6</v>
      </c>
      <c r="Z47">
        <v>13</v>
      </c>
      <c r="AA47">
        <v>6</v>
      </c>
      <c r="AB47">
        <v>17</v>
      </c>
    </row>
    <row r="48" spans="1:28" x14ac:dyDescent="0.35">
      <c r="A48" t="b">
        <v>1</v>
      </c>
      <c r="B48" t="b">
        <v>1</v>
      </c>
      <c r="C48">
        <v>7</v>
      </c>
      <c r="D48" t="s">
        <v>621</v>
      </c>
      <c r="E48" t="b">
        <v>1</v>
      </c>
      <c r="F48">
        <v>69</v>
      </c>
      <c r="G48" t="s">
        <v>398</v>
      </c>
      <c r="H48" t="s">
        <v>399</v>
      </c>
      <c r="I48">
        <v>7</v>
      </c>
      <c r="J48">
        <v>0</v>
      </c>
      <c r="K48">
        <v>7</v>
      </c>
      <c r="L48">
        <v>0.53846153846153844</v>
      </c>
      <c r="M48" t="s">
        <v>89</v>
      </c>
      <c r="N48" t="s">
        <v>95</v>
      </c>
      <c r="O48">
        <v>7</v>
      </c>
      <c r="P48" t="s">
        <v>647</v>
      </c>
      <c r="Q48">
        <v>758102527</v>
      </c>
      <c r="R48" t="b">
        <v>1</v>
      </c>
      <c r="S48">
        <v>197</v>
      </c>
      <c r="T48" t="b">
        <v>0</v>
      </c>
      <c r="U48">
        <v>31</v>
      </c>
      <c r="V48">
        <v>0</v>
      </c>
      <c r="W48">
        <v>-1</v>
      </c>
      <c r="X48">
        <v>9</v>
      </c>
      <c r="Y48">
        <v>6</v>
      </c>
      <c r="Z48">
        <v>13</v>
      </c>
      <c r="AA48">
        <v>5</v>
      </c>
      <c r="AB48">
        <v>-3</v>
      </c>
    </row>
    <row r="49" spans="1:28" x14ac:dyDescent="0.35">
      <c r="A49" t="b">
        <v>1</v>
      </c>
      <c r="B49" t="b">
        <v>1</v>
      </c>
      <c r="C49">
        <v>7</v>
      </c>
      <c r="D49" t="s">
        <v>621</v>
      </c>
      <c r="E49" t="b">
        <v>1</v>
      </c>
      <c r="F49">
        <v>242</v>
      </c>
      <c r="G49" t="s">
        <v>152</v>
      </c>
      <c r="H49" t="s">
        <v>153</v>
      </c>
      <c r="I49">
        <v>7</v>
      </c>
      <c r="J49">
        <v>0</v>
      </c>
      <c r="K49">
        <v>7</v>
      </c>
      <c r="L49">
        <v>0.53846153846153844</v>
      </c>
      <c r="M49" t="s">
        <v>87</v>
      </c>
      <c r="N49" t="s">
        <v>88</v>
      </c>
      <c r="O49">
        <v>7</v>
      </c>
      <c r="P49" t="s">
        <v>648</v>
      </c>
      <c r="Q49">
        <v>1475446423</v>
      </c>
      <c r="R49" t="b">
        <v>0</v>
      </c>
      <c r="S49">
        <v>100</v>
      </c>
      <c r="T49" t="b">
        <v>0</v>
      </c>
      <c r="U49">
        <v>31</v>
      </c>
      <c r="V49">
        <v>0</v>
      </c>
      <c r="W49">
        <v>0</v>
      </c>
      <c r="X49">
        <v>5</v>
      </c>
      <c r="Y49">
        <v>5</v>
      </c>
      <c r="Z49">
        <v>13</v>
      </c>
      <c r="AA49">
        <v>5</v>
      </c>
      <c r="AB49">
        <v>1</v>
      </c>
    </row>
    <row r="50" spans="1:28" x14ac:dyDescent="0.35">
      <c r="A50" t="b">
        <v>1</v>
      </c>
      <c r="B50" t="b">
        <v>1</v>
      </c>
      <c r="C50">
        <v>7</v>
      </c>
      <c r="D50" t="s">
        <v>621</v>
      </c>
      <c r="E50" t="b">
        <v>1</v>
      </c>
      <c r="F50">
        <v>109</v>
      </c>
      <c r="G50" t="s">
        <v>531</v>
      </c>
      <c r="H50" t="s">
        <v>235</v>
      </c>
      <c r="I50">
        <v>7</v>
      </c>
      <c r="J50">
        <v>0</v>
      </c>
      <c r="K50">
        <v>7</v>
      </c>
      <c r="L50">
        <v>0.53846153846153844</v>
      </c>
      <c r="M50" t="s">
        <v>89</v>
      </c>
      <c r="N50" t="s">
        <v>88</v>
      </c>
      <c r="O50">
        <v>7</v>
      </c>
      <c r="P50" t="s">
        <v>647</v>
      </c>
      <c r="Q50">
        <v>715522963</v>
      </c>
      <c r="R50" t="b">
        <v>1</v>
      </c>
      <c r="S50">
        <v>152</v>
      </c>
      <c r="T50" t="b">
        <v>0</v>
      </c>
      <c r="U50">
        <v>106</v>
      </c>
      <c r="V50">
        <v>0</v>
      </c>
      <c r="W50">
        <v>0</v>
      </c>
      <c r="X50">
        <v>7</v>
      </c>
      <c r="Y50">
        <v>6</v>
      </c>
      <c r="Z50">
        <v>13</v>
      </c>
      <c r="AA50">
        <v>6</v>
      </c>
      <c r="AB50">
        <v>11</v>
      </c>
    </row>
    <row r="51" spans="1:28" x14ac:dyDescent="0.35">
      <c r="A51" t="b">
        <v>1</v>
      </c>
      <c r="B51" t="b">
        <v>1</v>
      </c>
      <c r="C51">
        <v>7</v>
      </c>
      <c r="D51" t="s">
        <v>621</v>
      </c>
      <c r="E51" t="b">
        <v>1</v>
      </c>
      <c r="F51">
        <v>96</v>
      </c>
      <c r="G51" t="s">
        <v>297</v>
      </c>
      <c r="H51" t="s">
        <v>298</v>
      </c>
      <c r="I51">
        <v>6</v>
      </c>
      <c r="J51">
        <v>0</v>
      </c>
      <c r="K51">
        <v>6</v>
      </c>
      <c r="L51">
        <v>0.46153846153846156</v>
      </c>
      <c r="M51" t="s">
        <v>87</v>
      </c>
      <c r="N51" t="s">
        <v>88</v>
      </c>
      <c r="O51">
        <v>7</v>
      </c>
      <c r="P51" t="s">
        <v>647</v>
      </c>
      <c r="Q51">
        <v>16852170</v>
      </c>
      <c r="R51" t="b">
        <v>1</v>
      </c>
      <c r="S51">
        <v>191</v>
      </c>
      <c r="T51" t="b">
        <v>0</v>
      </c>
      <c r="U51">
        <v>154</v>
      </c>
      <c r="V51">
        <v>0</v>
      </c>
      <c r="W51">
        <v>0</v>
      </c>
      <c r="X51">
        <v>5</v>
      </c>
      <c r="Y51">
        <v>5</v>
      </c>
      <c r="Z51">
        <v>13</v>
      </c>
      <c r="AA51">
        <v>6</v>
      </c>
      <c r="AB51">
        <v>11</v>
      </c>
    </row>
    <row r="52" spans="1:28" x14ac:dyDescent="0.35">
      <c r="A52" t="b">
        <v>1</v>
      </c>
      <c r="B52" t="b">
        <v>1</v>
      </c>
      <c r="C52">
        <v>7</v>
      </c>
      <c r="D52" t="s">
        <v>621</v>
      </c>
      <c r="E52" t="b">
        <v>1</v>
      </c>
      <c r="F52">
        <v>152</v>
      </c>
      <c r="G52" t="s">
        <v>149</v>
      </c>
      <c r="H52" t="s">
        <v>312</v>
      </c>
      <c r="I52">
        <v>5</v>
      </c>
      <c r="J52">
        <v>0</v>
      </c>
      <c r="K52">
        <v>5</v>
      </c>
      <c r="L52">
        <v>0.38461538461538464</v>
      </c>
      <c r="M52" t="s">
        <v>89</v>
      </c>
      <c r="N52" t="s">
        <v>88</v>
      </c>
      <c r="O52">
        <v>7</v>
      </c>
      <c r="P52" t="s">
        <v>647</v>
      </c>
      <c r="Q52">
        <v>417321414</v>
      </c>
      <c r="R52" t="b">
        <v>1</v>
      </c>
      <c r="S52">
        <v>160</v>
      </c>
      <c r="T52" t="b">
        <v>0</v>
      </c>
      <c r="U52">
        <v>154</v>
      </c>
      <c r="V52">
        <v>0</v>
      </c>
      <c r="W52">
        <v>0</v>
      </c>
      <c r="X52">
        <v>6</v>
      </c>
      <c r="Y52">
        <v>6</v>
      </c>
      <c r="Z52">
        <v>13</v>
      </c>
      <c r="AA52">
        <v>5</v>
      </c>
      <c r="AB52">
        <v>9</v>
      </c>
    </row>
    <row r="53" spans="1:28" x14ac:dyDescent="0.35">
      <c r="A53" t="b">
        <v>1</v>
      </c>
      <c r="B53" t="b">
        <v>1</v>
      </c>
      <c r="C53">
        <v>7</v>
      </c>
      <c r="D53" t="s">
        <v>621</v>
      </c>
      <c r="E53" t="b">
        <v>1</v>
      </c>
      <c r="F53">
        <v>62</v>
      </c>
      <c r="G53" t="s">
        <v>200</v>
      </c>
      <c r="H53" t="s">
        <v>201</v>
      </c>
      <c r="I53">
        <v>5</v>
      </c>
      <c r="J53">
        <v>0</v>
      </c>
      <c r="K53">
        <v>5</v>
      </c>
      <c r="L53">
        <v>0.38461538461538464</v>
      </c>
      <c r="M53" t="s">
        <v>87</v>
      </c>
      <c r="N53" t="s">
        <v>95</v>
      </c>
      <c r="O53">
        <v>7</v>
      </c>
      <c r="P53" t="s">
        <v>647</v>
      </c>
      <c r="Q53">
        <v>1842780146</v>
      </c>
      <c r="R53" t="b">
        <v>1</v>
      </c>
      <c r="S53">
        <v>133</v>
      </c>
      <c r="T53" t="b">
        <v>0</v>
      </c>
      <c r="U53">
        <v>154</v>
      </c>
      <c r="V53">
        <v>0</v>
      </c>
      <c r="W53">
        <v>0</v>
      </c>
      <c r="X53">
        <v>5</v>
      </c>
      <c r="Y53">
        <v>5</v>
      </c>
      <c r="Z53">
        <v>13</v>
      </c>
      <c r="AA53">
        <v>5</v>
      </c>
      <c r="AB53">
        <v>9</v>
      </c>
    </row>
    <row r="54" spans="1:28" x14ac:dyDescent="0.35">
      <c r="A54" t="b">
        <v>1</v>
      </c>
      <c r="B54" t="b">
        <v>1</v>
      </c>
      <c r="C54">
        <v>4</v>
      </c>
      <c r="D54" t="s">
        <v>622</v>
      </c>
      <c r="E54" t="b">
        <v>1</v>
      </c>
      <c r="F54">
        <v>191</v>
      </c>
      <c r="G54" t="s">
        <v>572</v>
      </c>
      <c r="H54" t="s">
        <v>573</v>
      </c>
      <c r="I54">
        <v>7</v>
      </c>
      <c r="J54">
        <v>0</v>
      </c>
      <c r="K54">
        <v>7</v>
      </c>
      <c r="L54">
        <v>0.53846153846153844</v>
      </c>
      <c r="M54" t="s">
        <v>87</v>
      </c>
      <c r="N54" t="s">
        <v>95</v>
      </c>
      <c r="O54">
        <v>4</v>
      </c>
      <c r="P54" t="s">
        <v>648</v>
      </c>
      <c r="Q54">
        <v>332232214</v>
      </c>
      <c r="R54" t="b">
        <v>0</v>
      </c>
      <c r="S54">
        <v>1</v>
      </c>
      <c r="T54" t="b">
        <v>0</v>
      </c>
      <c r="U54">
        <v>106</v>
      </c>
      <c r="V54">
        <v>0</v>
      </c>
      <c r="W54">
        <v>-1</v>
      </c>
      <c r="X54">
        <v>7</v>
      </c>
      <c r="Y54">
        <v>6</v>
      </c>
      <c r="Z54">
        <v>13</v>
      </c>
      <c r="AA54">
        <v>6</v>
      </c>
      <c r="AB54">
        <v>11</v>
      </c>
    </row>
    <row r="55" spans="1:28" x14ac:dyDescent="0.35">
      <c r="A55" t="b">
        <v>1</v>
      </c>
      <c r="B55" t="b">
        <v>1</v>
      </c>
      <c r="C55">
        <v>20</v>
      </c>
      <c r="D55" t="s">
        <v>623</v>
      </c>
      <c r="E55" t="b">
        <v>1</v>
      </c>
      <c r="F55">
        <v>15</v>
      </c>
      <c r="G55" t="s">
        <v>427</v>
      </c>
      <c r="H55" t="s">
        <v>395</v>
      </c>
      <c r="I55">
        <v>10</v>
      </c>
      <c r="J55">
        <v>0</v>
      </c>
      <c r="K55">
        <v>10</v>
      </c>
      <c r="L55">
        <v>0.76923076923076927</v>
      </c>
      <c r="M55" t="s">
        <v>89</v>
      </c>
      <c r="N55" t="s">
        <v>95</v>
      </c>
      <c r="O55">
        <v>7</v>
      </c>
      <c r="P55" t="s">
        <v>647</v>
      </c>
      <c r="Q55">
        <v>1339132529</v>
      </c>
      <c r="R55" t="b">
        <v>1</v>
      </c>
      <c r="S55">
        <v>150</v>
      </c>
      <c r="T55" t="b">
        <v>0</v>
      </c>
      <c r="U55">
        <v>31</v>
      </c>
      <c r="V55">
        <v>0</v>
      </c>
      <c r="W55">
        <v>-1</v>
      </c>
      <c r="X55">
        <v>5</v>
      </c>
      <c r="Y55">
        <v>5</v>
      </c>
      <c r="Z55">
        <v>13</v>
      </c>
      <c r="AA55">
        <v>8</v>
      </c>
      <c r="AB55">
        <v>41</v>
      </c>
    </row>
    <row r="56" spans="1:28" x14ac:dyDescent="0.35">
      <c r="A56" t="b">
        <v>1</v>
      </c>
      <c r="B56" t="b">
        <v>1</v>
      </c>
      <c r="C56">
        <v>20</v>
      </c>
      <c r="D56" t="s">
        <v>623</v>
      </c>
      <c r="E56" t="b">
        <v>1</v>
      </c>
      <c r="F56">
        <v>56</v>
      </c>
      <c r="G56" t="s">
        <v>204</v>
      </c>
      <c r="H56" t="s">
        <v>205</v>
      </c>
      <c r="I56">
        <v>10</v>
      </c>
      <c r="J56">
        <v>0</v>
      </c>
      <c r="K56">
        <v>10</v>
      </c>
      <c r="L56">
        <v>0.76923076923076927</v>
      </c>
      <c r="M56" t="s">
        <v>89</v>
      </c>
      <c r="N56" t="s">
        <v>95</v>
      </c>
      <c r="O56">
        <v>12</v>
      </c>
      <c r="P56" t="s">
        <v>647</v>
      </c>
      <c r="Q56">
        <v>1456247239</v>
      </c>
      <c r="R56" t="b">
        <v>1</v>
      </c>
      <c r="S56">
        <v>178</v>
      </c>
      <c r="T56" t="b">
        <v>0</v>
      </c>
      <c r="U56">
        <v>6</v>
      </c>
      <c r="V56">
        <v>0</v>
      </c>
      <c r="W56">
        <v>0</v>
      </c>
      <c r="X56">
        <v>6</v>
      </c>
      <c r="Y56">
        <v>4</v>
      </c>
      <c r="Z56">
        <v>13</v>
      </c>
      <c r="AA56">
        <v>7</v>
      </c>
      <c r="AB56">
        <v>23</v>
      </c>
    </row>
    <row r="57" spans="1:28" x14ac:dyDescent="0.35">
      <c r="A57" t="b">
        <v>1</v>
      </c>
      <c r="B57" t="b">
        <v>1</v>
      </c>
      <c r="C57">
        <v>20</v>
      </c>
      <c r="D57" t="s">
        <v>623</v>
      </c>
      <c r="E57" t="b">
        <v>1</v>
      </c>
      <c r="F57">
        <v>7</v>
      </c>
      <c r="G57" t="s">
        <v>213</v>
      </c>
      <c r="H57" t="s">
        <v>177</v>
      </c>
      <c r="I57">
        <v>9</v>
      </c>
      <c r="J57">
        <v>0</v>
      </c>
      <c r="K57">
        <v>9</v>
      </c>
      <c r="L57">
        <v>0.69230769230769229</v>
      </c>
      <c r="M57" t="s">
        <v>89</v>
      </c>
      <c r="N57" t="s">
        <v>88</v>
      </c>
      <c r="O57">
        <v>8</v>
      </c>
      <c r="P57" t="s">
        <v>647</v>
      </c>
      <c r="Q57">
        <v>1133065826</v>
      </c>
      <c r="R57" t="b">
        <v>1</v>
      </c>
      <c r="S57">
        <v>152</v>
      </c>
      <c r="T57" t="b">
        <v>0</v>
      </c>
      <c r="U57">
        <v>6</v>
      </c>
      <c r="V57">
        <v>0</v>
      </c>
      <c r="W57">
        <v>0</v>
      </c>
      <c r="X57">
        <v>7</v>
      </c>
      <c r="Y57">
        <v>5</v>
      </c>
      <c r="Z57">
        <v>13</v>
      </c>
      <c r="AA57">
        <v>6</v>
      </c>
      <c r="AB57">
        <v>21</v>
      </c>
    </row>
    <row r="58" spans="1:28" x14ac:dyDescent="0.35">
      <c r="A58" t="b">
        <v>1</v>
      </c>
      <c r="B58" t="b">
        <v>1</v>
      </c>
      <c r="C58">
        <v>20</v>
      </c>
      <c r="D58" t="s">
        <v>623</v>
      </c>
      <c r="E58" t="b">
        <v>1</v>
      </c>
      <c r="F58">
        <v>146</v>
      </c>
      <c r="G58" t="s">
        <v>656</v>
      </c>
      <c r="H58" t="s">
        <v>141</v>
      </c>
      <c r="I58">
        <v>7</v>
      </c>
      <c r="J58">
        <v>0</v>
      </c>
      <c r="K58">
        <v>7</v>
      </c>
      <c r="L58">
        <v>0.53846153846153844</v>
      </c>
      <c r="M58" t="s">
        <v>89</v>
      </c>
      <c r="N58" t="s">
        <v>88</v>
      </c>
      <c r="O58">
        <v>8</v>
      </c>
      <c r="P58" t="s">
        <v>648</v>
      </c>
      <c r="Q58">
        <v>241972729</v>
      </c>
      <c r="R58" t="b">
        <v>1</v>
      </c>
      <c r="S58">
        <v>169</v>
      </c>
      <c r="T58" t="b">
        <v>0</v>
      </c>
      <c r="U58">
        <v>106</v>
      </c>
      <c r="V58">
        <v>0</v>
      </c>
      <c r="W58">
        <v>-1</v>
      </c>
      <c r="X58">
        <v>6</v>
      </c>
      <c r="Y58">
        <v>4</v>
      </c>
      <c r="Z58">
        <v>13</v>
      </c>
      <c r="AA58">
        <v>6</v>
      </c>
      <c r="AB58">
        <v>17</v>
      </c>
    </row>
    <row r="59" spans="1:28" x14ac:dyDescent="0.35">
      <c r="A59" t="b">
        <v>1</v>
      </c>
      <c r="B59" t="b">
        <v>1</v>
      </c>
      <c r="C59">
        <v>15</v>
      </c>
      <c r="D59" t="s">
        <v>624</v>
      </c>
      <c r="E59" t="b">
        <v>1</v>
      </c>
      <c r="F59">
        <v>78</v>
      </c>
      <c r="G59" t="s">
        <v>569</v>
      </c>
      <c r="H59" t="s">
        <v>570</v>
      </c>
      <c r="I59">
        <v>10</v>
      </c>
      <c r="J59">
        <v>0</v>
      </c>
      <c r="K59">
        <v>10</v>
      </c>
      <c r="L59">
        <v>0.76923076923076927</v>
      </c>
      <c r="M59" t="s">
        <v>89</v>
      </c>
      <c r="N59" t="s">
        <v>95</v>
      </c>
      <c r="O59">
        <v>15</v>
      </c>
      <c r="P59" t="s">
        <v>648</v>
      </c>
      <c r="Q59">
        <v>658668812</v>
      </c>
      <c r="R59" t="b">
        <v>1</v>
      </c>
      <c r="S59">
        <v>170</v>
      </c>
      <c r="T59" t="b">
        <v>0</v>
      </c>
      <c r="U59">
        <v>6</v>
      </c>
      <c r="V59">
        <v>0</v>
      </c>
      <c r="W59">
        <v>-1</v>
      </c>
      <c r="X59">
        <v>5</v>
      </c>
      <c r="Y59">
        <v>5</v>
      </c>
      <c r="Z59">
        <v>13</v>
      </c>
      <c r="AA59">
        <v>7</v>
      </c>
      <c r="AB59">
        <v>35</v>
      </c>
    </row>
    <row r="60" spans="1:28" x14ac:dyDescent="0.35">
      <c r="A60" t="b">
        <v>1</v>
      </c>
      <c r="B60" t="b">
        <v>1</v>
      </c>
      <c r="C60">
        <v>15</v>
      </c>
      <c r="D60" t="s">
        <v>624</v>
      </c>
      <c r="E60" t="b">
        <v>1</v>
      </c>
      <c r="F60">
        <v>100</v>
      </c>
      <c r="G60" t="s">
        <v>380</v>
      </c>
      <c r="H60" t="s">
        <v>381</v>
      </c>
      <c r="I60">
        <v>9</v>
      </c>
      <c r="J60">
        <v>0</v>
      </c>
      <c r="K60">
        <v>9</v>
      </c>
      <c r="L60">
        <v>0.69230769230769229</v>
      </c>
      <c r="M60" t="s">
        <v>87</v>
      </c>
      <c r="N60" t="s">
        <v>95</v>
      </c>
      <c r="O60">
        <v>15</v>
      </c>
      <c r="P60" t="s">
        <v>647</v>
      </c>
      <c r="Q60">
        <v>168385624</v>
      </c>
      <c r="R60" t="b">
        <v>1</v>
      </c>
      <c r="S60">
        <v>181</v>
      </c>
      <c r="T60" t="b">
        <v>0</v>
      </c>
      <c r="U60">
        <v>31</v>
      </c>
      <c r="V60">
        <v>0</v>
      </c>
      <c r="W60">
        <v>0</v>
      </c>
      <c r="X60">
        <v>7</v>
      </c>
      <c r="Y60">
        <v>6</v>
      </c>
      <c r="Z60">
        <v>13</v>
      </c>
      <c r="AA60">
        <v>7</v>
      </c>
      <c r="AB60">
        <v>23</v>
      </c>
    </row>
    <row r="61" spans="1:28" x14ac:dyDescent="0.35">
      <c r="A61" t="b">
        <v>1</v>
      </c>
      <c r="B61" t="b">
        <v>1</v>
      </c>
      <c r="C61">
        <v>15</v>
      </c>
      <c r="D61" t="s">
        <v>624</v>
      </c>
      <c r="E61" t="b">
        <v>1</v>
      </c>
      <c r="F61">
        <v>122</v>
      </c>
      <c r="G61" t="s">
        <v>350</v>
      </c>
      <c r="H61" t="s">
        <v>351</v>
      </c>
      <c r="I61">
        <v>7</v>
      </c>
      <c r="J61">
        <v>0</v>
      </c>
      <c r="K61">
        <v>7</v>
      </c>
      <c r="L61">
        <v>0.53846153846153844</v>
      </c>
      <c r="M61" t="s">
        <v>87</v>
      </c>
      <c r="N61" t="s">
        <v>95</v>
      </c>
      <c r="O61">
        <v>15</v>
      </c>
      <c r="P61" t="s">
        <v>647</v>
      </c>
      <c r="Q61">
        <v>1330529186</v>
      </c>
      <c r="R61" t="b">
        <v>0</v>
      </c>
      <c r="S61">
        <v>1</v>
      </c>
      <c r="T61" t="b">
        <v>0</v>
      </c>
      <c r="U61">
        <v>31</v>
      </c>
      <c r="V61">
        <v>0</v>
      </c>
      <c r="W61">
        <v>-1</v>
      </c>
      <c r="X61">
        <v>5</v>
      </c>
      <c r="Y61">
        <v>5</v>
      </c>
      <c r="Z61">
        <v>13</v>
      </c>
      <c r="AA61">
        <v>5</v>
      </c>
      <c r="AB61">
        <v>1</v>
      </c>
    </row>
    <row r="62" spans="1:28" x14ac:dyDescent="0.35">
      <c r="A62" t="b">
        <v>1</v>
      </c>
      <c r="B62" t="b">
        <v>1</v>
      </c>
      <c r="C62">
        <v>15</v>
      </c>
      <c r="D62" t="s">
        <v>624</v>
      </c>
      <c r="E62" t="b">
        <v>1</v>
      </c>
      <c r="F62">
        <v>180</v>
      </c>
      <c r="G62" t="s">
        <v>433</v>
      </c>
      <c r="H62" t="s">
        <v>434</v>
      </c>
      <c r="I62">
        <v>7</v>
      </c>
      <c r="J62">
        <v>0</v>
      </c>
      <c r="K62">
        <v>7</v>
      </c>
      <c r="L62">
        <v>0.53846153846153844</v>
      </c>
      <c r="M62" t="s">
        <v>87</v>
      </c>
      <c r="N62" t="s">
        <v>95</v>
      </c>
      <c r="O62">
        <v>15</v>
      </c>
      <c r="P62" t="s">
        <v>647</v>
      </c>
      <c r="Q62">
        <v>83279677</v>
      </c>
      <c r="R62" t="b">
        <v>1</v>
      </c>
      <c r="S62">
        <v>187</v>
      </c>
      <c r="T62" t="b">
        <v>0</v>
      </c>
      <c r="U62">
        <v>154</v>
      </c>
      <c r="V62">
        <v>0</v>
      </c>
      <c r="W62">
        <v>0</v>
      </c>
      <c r="X62">
        <v>7</v>
      </c>
      <c r="Y62">
        <v>7</v>
      </c>
      <c r="Z62">
        <v>13</v>
      </c>
      <c r="AA62">
        <v>7</v>
      </c>
      <c r="AB62">
        <v>25</v>
      </c>
    </row>
    <row r="63" spans="1:28" x14ac:dyDescent="0.35">
      <c r="A63" t="b">
        <v>1</v>
      </c>
      <c r="B63" t="b">
        <v>1</v>
      </c>
      <c r="C63">
        <v>15</v>
      </c>
      <c r="D63" t="s">
        <v>624</v>
      </c>
      <c r="E63" t="b">
        <v>1</v>
      </c>
      <c r="F63">
        <v>186</v>
      </c>
      <c r="G63" t="s">
        <v>136</v>
      </c>
      <c r="H63" t="s">
        <v>317</v>
      </c>
      <c r="I63">
        <v>6</v>
      </c>
      <c r="J63">
        <v>0</v>
      </c>
      <c r="K63">
        <v>6</v>
      </c>
      <c r="L63">
        <v>0.46153846153846156</v>
      </c>
      <c r="M63" t="s">
        <v>89</v>
      </c>
      <c r="N63" t="s">
        <v>88</v>
      </c>
      <c r="O63">
        <v>15</v>
      </c>
      <c r="P63" t="s">
        <v>647</v>
      </c>
      <c r="Q63">
        <v>1600143923</v>
      </c>
      <c r="R63" t="b">
        <v>1</v>
      </c>
      <c r="S63">
        <v>153</v>
      </c>
      <c r="T63" t="b">
        <v>0</v>
      </c>
      <c r="U63">
        <v>106</v>
      </c>
      <c r="V63">
        <v>0</v>
      </c>
      <c r="W63">
        <v>0</v>
      </c>
      <c r="X63">
        <v>6</v>
      </c>
      <c r="Y63">
        <v>5</v>
      </c>
      <c r="Z63">
        <v>13</v>
      </c>
      <c r="AA63">
        <v>5</v>
      </c>
      <c r="AB63">
        <v>-3</v>
      </c>
    </row>
    <row r="64" spans="1:28" x14ac:dyDescent="0.35">
      <c r="A64" t="b">
        <v>1</v>
      </c>
      <c r="B64" t="b">
        <v>1</v>
      </c>
      <c r="C64">
        <v>15</v>
      </c>
      <c r="D64" t="s">
        <v>624</v>
      </c>
      <c r="E64" t="b">
        <v>1</v>
      </c>
      <c r="F64">
        <v>169</v>
      </c>
      <c r="G64" t="s">
        <v>196</v>
      </c>
      <c r="H64" t="s">
        <v>197</v>
      </c>
      <c r="I64">
        <v>5</v>
      </c>
      <c r="J64">
        <v>0</v>
      </c>
      <c r="K64">
        <v>5</v>
      </c>
      <c r="L64">
        <v>0.55555555555555558</v>
      </c>
      <c r="M64" t="s">
        <v>89</v>
      </c>
      <c r="N64" t="s">
        <v>88</v>
      </c>
      <c r="O64">
        <v>15</v>
      </c>
      <c r="P64" t="s">
        <v>648</v>
      </c>
      <c r="Q64">
        <v>1913535368</v>
      </c>
      <c r="V64">
        <v>0</v>
      </c>
      <c r="W64">
        <v>0</v>
      </c>
      <c r="X64">
        <v>5</v>
      </c>
      <c r="Y64">
        <v>5</v>
      </c>
      <c r="Z64">
        <v>9</v>
      </c>
      <c r="AA64">
        <v>5</v>
      </c>
      <c r="AB64">
        <v>15</v>
      </c>
    </row>
    <row r="65" spans="1:28" x14ac:dyDescent="0.35">
      <c r="A65" t="b">
        <v>1</v>
      </c>
      <c r="B65" t="b">
        <v>1</v>
      </c>
      <c r="C65">
        <v>15</v>
      </c>
      <c r="D65" t="s">
        <v>624</v>
      </c>
      <c r="E65" t="b">
        <v>1</v>
      </c>
      <c r="F65">
        <v>121</v>
      </c>
      <c r="G65" t="s">
        <v>214</v>
      </c>
      <c r="H65" t="s">
        <v>351</v>
      </c>
      <c r="I65">
        <v>5</v>
      </c>
      <c r="J65">
        <v>0</v>
      </c>
      <c r="K65">
        <v>5</v>
      </c>
      <c r="L65">
        <v>0.38461538461538464</v>
      </c>
      <c r="M65" t="s">
        <v>89</v>
      </c>
      <c r="N65" t="s">
        <v>95</v>
      </c>
      <c r="O65">
        <v>15</v>
      </c>
      <c r="P65" t="s">
        <v>647</v>
      </c>
      <c r="Q65">
        <v>1039141273</v>
      </c>
      <c r="R65" t="b">
        <v>0</v>
      </c>
      <c r="S65">
        <v>1</v>
      </c>
      <c r="T65" t="b">
        <v>0</v>
      </c>
      <c r="U65">
        <v>154</v>
      </c>
      <c r="V65">
        <v>0</v>
      </c>
      <c r="W65">
        <v>-1</v>
      </c>
      <c r="X65">
        <v>5</v>
      </c>
      <c r="Y65">
        <v>5</v>
      </c>
      <c r="Z65">
        <v>13</v>
      </c>
      <c r="AA65">
        <v>5</v>
      </c>
      <c r="AB65">
        <v>1</v>
      </c>
    </row>
    <row r="66" spans="1:28" x14ac:dyDescent="0.35">
      <c r="A66" t="b">
        <v>1</v>
      </c>
      <c r="B66" t="b">
        <v>1</v>
      </c>
      <c r="C66">
        <v>15</v>
      </c>
      <c r="D66" t="s">
        <v>624</v>
      </c>
      <c r="E66" t="b">
        <v>1</v>
      </c>
      <c r="F66">
        <v>263</v>
      </c>
      <c r="G66" t="s">
        <v>438</v>
      </c>
      <c r="H66" t="s">
        <v>604</v>
      </c>
      <c r="I66">
        <v>5</v>
      </c>
      <c r="J66">
        <v>0</v>
      </c>
      <c r="K66">
        <v>5</v>
      </c>
      <c r="L66">
        <v>0.38461538461538464</v>
      </c>
      <c r="M66" t="s">
        <v>89</v>
      </c>
      <c r="N66" t="s">
        <v>88</v>
      </c>
      <c r="O66">
        <v>15</v>
      </c>
      <c r="P66" t="s">
        <v>648</v>
      </c>
      <c r="Q66">
        <v>2002851832</v>
      </c>
      <c r="R66" t="b">
        <v>1</v>
      </c>
      <c r="S66">
        <v>34</v>
      </c>
      <c r="T66" t="b">
        <v>0</v>
      </c>
      <c r="U66">
        <v>154</v>
      </c>
      <c r="V66">
        <v>0</v>
      </c>
      <c r="W66">
        <v>0</v>
      </c>
      <c r="X66">
        <v>5</v>
      </c>
      <c r="Y66">
        <v>5</v>
      </c>
      <c r="Z66">
        <v>13</v>
      </c>
      <c r="AA66">
        <v>5</v>
      </c>
      <c r="AB66">
        <v>-1</v>
      </c>
    </row>
    <row r="67" spans="1:28" x14ac:dyDescent="0.35">
      <c r="A67" t="b">
        <v>1</v>
      </c>
      <c r="B67" t="b">
        <v>1</v>
      </c>
      <c r="C67">
        <v>5</v>
      </c>
      <c r="D67" t="s">
        <v>625</v>
      </c>
      <c r="E67" t="b">
        <v>1</v>
      </c>
      <c r="F67">
        <v>167</v>
      </c>
      <c r="G67" t="s">
        <v>332</v>
      </c>
      <c r="H67" t="s">
        <v>333</v>
      </c>
      <c r="I67">
        <v>9</v>
      </c>
      <c r="J67">
        <v>7</v>
      </c>
      <c r="K67">
        <v>16</v>
      </c>
      <c r="L67">
        <v>0.69230769230769229</v>
      </c>
      <c r="M67" t="s">
        <v>89</v>
      </c>
      <c r="N67" t="s">
        <v>95</v>
      </c>
      <c r="O67">
        <v>5</v>
      </c>
      <c r="P67" t="s">
        <v>647</v>
      </c>
      <c r="Q67">
        <v>1174220563</v>
      </c>
      <c r="R67" t="b">
        <v>1</v>
      </c>
      <c r="S67">
        <v>170</v>
      </c>
      <c r="T67" t="b">
        <v>1</v>
      </c>
      <c r="U67">
        <v>31</v>
      </c>
      <c r="V67">
        <v>0</v>
      </c>
      <c r="W67">
        <v>-1</v>
      </c>
      <c r="X67">
        <v>5</v>
      </c>
      <c r="Y67">
        <v>5</v>
      </c>
      <c r="Z67">
        <v>13</v>
      </c>
      <c r="AA67">
        <v>7</v>
      </c>
      <c r="AB67">
        <v>29</v>
      </c>
    </row>
    <row r="68" spans="1:28" x14ac:dyDescent="0.35">
      <c r="A68" t="b">
        <v>1</v>
      </c>
      <c r="B68" t="b">
        <v>1</v>
      </c>
      <c r="C68">
        <v>5</v>
      </c>
      <c r="D68" t="s">
        <v>625</v>
      </c>
      <c r="E68" t="b">
        <v>1</v>
      </c>
      <c r="F68">
        <v>199</v>
      </c>
      <c r="G68" t="s">
        <v>561</v>
      </c>
      <c r="H68" t="s">
        <v>162</v>
      </c>
      <c r="I68">
        <v>9</v>
      </c>
      <c r="J68">
        <v>0</v>
      </c>
      <c r="K68">
        <v>9</v>
      </c>
      <c r="L68">
        <v>0.69230769230769229</v>
      </c>
      <c r="M68" t="s">
        <v>89</v>
      </c>
      <c r="N68" t="s">
        <v>95</v>
      </c>
      <c r="O68">
        <v>5</v>
      </c>
      <c r="P68" t="s">
        <v>647</v>
      </c>
      <c r="Q68">
        <v>670014733</v>
      </c>
      <c r="R68" t="b">
        <v>1</v>
      </c>
      <c r="S68">
        <v>140</v>
      </c>
      <c r="T68" t="b">
        <v>0</v>
      </c>
      <c r="U68">
        <v>31</v>
      </c>
      <c r="V68">
        <v>0</v>
      </c>
      <c r="W68">
        <v>0</v>
      </c>
      <c r="X68">
        <v>6</v>
      </c>
      <c r="Y68">
        <v>5</v>
      </c>
      <c r="Z68">
        <v>13</v>
      </c>
      <c r="AA68">
        <v>7</v>
      </c>
      <c r="AB68">
        <v>23</v>
      </c>
    </row>
    <row r="69" spans="1:28" x14ac:dyDescent="0.35">
      <c r="A69" t="b">
        <v>1</v>
      </c>
      <c r="B69" t="b">
        <v>1</v>
      </c>
      <c r="C69">
        <v>5</v>
      </c>
      <c r="D69" t="s">
        <v>625</v>
      </c>
      <c r="E69" t="b">
        <v>1</v>
      </c>
      <c r="F69">
        <v>149</v>
      </c>
      <c r="G69" t="s">
        <v>339</v>
      </c>
      <c r="H69" t="s">
        <v>201</v>
      </c>
      <c r="I69">
        <v>8</v>
      </c>
      <c r="J69">
        <v>0</v>
      </c>
      <c r="K69">
        <v>8</v>
      </c>
      <c r="L69">
        <v>0.61538461538461542</v>
      </c>
      <c r="M69" t="s">
        <v>89</v>
      </c>
      <c r="N69" t="s">
        <v>95</v>
      </c>
      <c r="O69">
        <v>5</v>
      </c>
      <c r="P69" t="s">
        <v>647</v>
      </c>
      <c r="Q69">
        <v>732941302</v>
      </c>
      <c r="R69" t="b">
        <v>1</v>
      </c>
      <c r="S69">
        <v>182</v>
      </c>
      <c r="T69" t="b">
        <v>0</v>
      </c>
      <c r="U69">
        <v>106</v>
      </c>
      <c r="V69">
        <v>0</v>
      </c>
      <c r="W69">
        <v>0</v>
      </c>
      <c r="X69">
        <v>5</v>
      </c>
      <c r="Y69">
        <v>5</v>
      </c>
      <c r="Z69">
        <v>13</v>
      </c>
      <c r="AA69">
        <v>7</v>
      </c>
      <c r="AB69">
        <v>17</v>
      </c>
    </row>
    <row r="70" spans="1:28" x14ac:dyDescent="0.35">
      <c r="A70" t="b">
        <v>1</v>
      </c>
      <c r="B70" t="b">
        <v>1</v>
      </c>
      <c r="C70">
        <v>5</v>
      </c>
      <c r="D70" t="s">
        <v>625</v>
      </c>
      <c r="E70" t="b">
        <v>1</v>
      </c>
      <c r="F70">
        <v>200</v>
      </c>
      <c r="G70" t="s">
        <v>493</v>
      </c>
      <c r="H70" t="s">
        <v>162</v>
      </c>
      <c r="I70">
        <v>6</v>
      </c>
      <c r="J70">
        <v>0</v>
      </c>
      <c r="K70">
        <v>6</v>
      </c>
      <c r="L70">
        <v>0.46153846153846156</v>
      </c>
      <c r="M70" t="s">
        <v>89</v>
      </c>
      <c r="N70" t="s">
        <v>95</v>
      </c>
      <c r="O70">
        <v>5</v>
      </c>
      <c r="P70" t="s">
        <v>647</v>
      </c>
      <c r="Q70">
        <v>306695170</v>
      </c>
      <c r="R70" t="b">
        <v>1</v>
      </c>
      <c r="S70">
        <v>5</v>
      </c>
      <c r="T70" t="b">
        <v>0</v>
      </c>
      <c r="U70">
        <v>31</v>
      </c>
      <c r="V70">
        <v>0</v>
      </c>
      <c r="W70">
        <v>0</v>
      </c>
      <c r="X70">
        <v>6</v>
      </c>
      <c r="Y70">
        <v>5</v>
      </c>
      <c r="Z70">
        <v>13</v>
      </c>
      <c r="AA70">
        <v>4</v>
      </c>
      <c r="AB70">
        <v>1</v>
      </c>
    </row>
    <row r="71" spans="1:28" x14ac:dyDescent="0.35">
      <c r="A71" t="b">
        <v>1</v>
      </c>
      <c r="B71" t="b">
        <v>1</v>
      </c>
      <c r="C71">
        <v>5</v>
      </c>
      <c r="D71" t="s">
        <v>625</v>
      </c>
      <c r="E71" t="b">
        <v>1</v>
      </c>
      <c r="F71">
        <v>151</v>
      </c>
      <c r="G71" t="s">
        <v>423</v>
      </c>
      <c r="H71" t="s">
        <v>424</v>
      </c>
      <c r="I71">
        <v>4</v>
      </c>
      <c r="J71">
        <v>0</v>
      </c>
      <c r="K71">
        <v>4</v>
      </c>
      <c r="L71">
        <v>0.30769230769230771</v>
      </c>
      <c r="M71" t="s">
        <v>87</v>
      </c>
      <c r="N71" t="s">
        <v>95</v>
      </c>
      <c r="O71">
        <v>5</v>
      </c>
      <c r="P71" t="s">
        <v>647</v>
      </c>
      <c r="Q71">
        <v>907122632</v>
      </c>
      <c r="R71" t="b">
        <v>1</v>
      </c>
      <c r="S71">
        <v>168</v>
      </c>
      <c r="T71" t="b">
        <v>0</v>
      </c>
      <c r="U71">
        <v>154</v>
      </c>
      <c r="V71">
        <v>0</v>
      </c>
      <c r="W71">
        <v>0</v>
      </c>
      <c r="X71">
        <v>5</v>
      </c>
      <c r="Y71">
        <v>5</v>
      </c>
      <c r="Z71">
        <v>13</v>
      </c>
      <c r="AA71">
        <v>4</v>
      </c>
      <c r="AB71">
        <v>-13</v>
      </c>
    </row>
    <row r="72" spans="1:28" x14ac:dyDescent="0.35">
      <c r="A72" t="b">
        <v>1</v>
      </c>
      <c r="B72" t="b">
        <v>1</v>
      </c>
      <c r="C72">
        <v>12</v>
      </c>
      <c r="D72" t="s">
        <v>626</v>
      </c>
      <c r="E72" t="b">
        <v>1</v>
      </c>
      <c r="F72">
        <v>56</v>
      </c>
      <c r="G72" t="s">
        <v>204</v>
      </c>
      <c r="H72" t="s">
        <v>205</v>
      </c>
      <c r="I72">
        <v>10</v>
      </c>
      <c r="J72">
        <v>0</v>
      </c>
      <c r="K72">
        <v>10</v>
      </c>
      <c r="L72">
        <v>0.76923076923076927</v>
      </c>
      <c r="M72" t="s">
        <v>89</v>
      </c>
      <c r="N72" t="s">
        <v>95</v>
      </c>
      <c r="O72">
        <v>12</v>
      </c>
      <c r="P72" t="s">
        <v>647</v>
      </c>
      <c r="Q72">
        <v>1863656405</v>
      </c>
      <c r="R72" t="b">
        <v>1</v>
      </c>
      <c r="S72">
        <v>178</v>
      </c>
      <c r="T72" t="b">
        <v>0</v>
      </c>
      <c r="U72">
        <v>6</v>
      </c>
      <c r="V72">
        <v>0</v>
      </c>
      <c r="W72">
        <v>0</v>
      </c>
      <c r="X72">
        <v>6</v>
      </c>
      <c r="Y72">
        <v>4</v>
      </c>
      <c r="Z72">
        <v>13</v>
      </c>
      <c r="AA72">
        <v>7</v>
      </c>
      <c r="AB72">
        <v>23</v>
      </c>
    </row>
    <row r="73" spans="1:28" x14ac:dyDescent="0.35">
      <c r="A73" t="b">
        <v>1</v>
      </c>
      <c r="B73" t="b">
        <v>1</v>
      </c>
      <c r="C73">
        <v>12</v>
      </c>
      <c r="D73" t="s">
        <v>626</v>
      </c>
      <c r="E73" t="b">
        <v>1</v>
      </c>
      <c r="F73">
        <v>53</v>
      </c>
      <c r="G73" t="s">
        <v>269</v>
      </c>
      <c r="H73" t="s">
        <v>336</v>
      </c>
      <c r="I73">
        <v>9</v>
      </c>
      <c r="J73">
        <v>0</v>
      </c>
      <c r="K73">
        <v>9</v>
      </c>
      <c r="L73">
        <v>0.69230769230769229</v>
      </c>
      <c r="M73" t="s">
        <v>89</v>
      </c>
      <c r="N73" t="s">
        <v>95</v>
      </c>
      <c r="O73">
        <v>12</v>
      </c>
      <c r="P73" t="s">
        <v>647</v>
      </c>
      <c r="Q73">
        <v>1232436441</v>
      </c>
      <c r="R73" t="b">
        <v>1</v>
      </c>
      <c r="S73">
        <v>154</v>
      </c>
      <c r="T73" t="b">
        <v>0</v>
      </c>
      <c r="U73">
        <v>31</v>
      </c>
      <c r="V73">
        <v>0</v>
      </c>
      <c r="W73">
        <v>-1</v>
      </c>
      <c r="X73">
        <v>8</v>
      </c>
      <c r="Y73">
        <v>6</v>
      </c>
      <c r="Z73">
        <v>13</v>
      </c>
      <c r="AA73">
        <v>7</v>
      </c>
      <c r="AB73">
        <v>25</v>
      </c>
    </row>
    <row r="74" spans="1:28" x14ac:dyDescent="0.35">
      <c r="A74" t="b">
        <v>1</v>
      </c>
      <c r="B74" t="b">
        <v>1</v>
      </c>
      <c r="C74">
        <v>12</v>
      </c>
      <c r="D74" t="s">
        <v>626</v>
      </c>
      <c r="E74" t="b">
        <v>1</v>
      </c>
      <c r="F74">
        <v>175</v>
      </c>
      <c r="G74" t="s">
        <v>577</v>
      </c>
      <c r="H74" t="s">
        <v>205</v>
      </c>
      <c r="I74">
        <v>8</v>
      </c>
      <c r="J74">
        <v>0</v>
      </c>
      <c r="K74">
        <v>8</v>
      </c>
      <c r="L74">
        <v>0.61538461538461542</v>
      </c>
      <c r="M74" t="s">
        <v>89</v>
      </c>
      <c r="N74" t="s">
        <v>95</v>
      </c>
      <c r="O74">
        <v>12</v>
      </c>
      <c r="P74" t="s">
        <v>647</v>
      </c>
      <c r="Q74">
        <v>1121515534</v>
      </c>
      <c r="R74" t="b">
        <v>1</v>
      </c>
      <c r="S74">
        <v>145</v>
      </c>
      <c r="T74" t="b">
        <v>0</v>
      </c>
      <c r="U74">
        <v>106</v>
      </c>
      <c r="V74">
        <v>0</v>
      </c>
      <c r="W74">
        <v>0</v>
      </c>
      <c r="X74">
        <v>5</v>
      </c>
      <c r="Y74">
        <v>5</v>
      </c>
      <c r="Z74">
        <v>13</v>
      </c>
      <c r="AA74">
        <v>7</v>
      </c>
      <c r="AB74">
        <v>23</v>
      </c>
    </row>
    <row r="75" spans="1:28" x14ac:dyDescent="0.35">
      <c r="A75" t="b">
        <v>1</v>
      </c>
      <c r="B75" t="b">
        <v>1</v>
      </c>
      <c r="C75">
        <v>12</v>
      </c>
      <c r="D75" t="s">
        <v>626</v>
      </c>
      <c r="E75" t="b">
        <v>1</v>
      </c>
      <c r="F75">
        <v>144</v>
      </c>
      <c r="G75" t="s">
        <v>322</v>
      </c>
      <c r="H75" t="s">
        <v>323</v>
      </c>
      <c r="I75">
        <v>8</v>
      </c>
      <c r="J75">
        <v>0</v>
      </c>
      <c r="K75">
        <v>8</v>
      </c>
      <c r="L75">
        <v>0.61538461538461542</v>
      </c>
      <c r="M75" t="s">
        <v>89</v>
      </c>
      <c r="N75" t="s">
        <v>95</v>
      </c>
      <c r="O75">
        <v>12</v>
      </c>
      <c r="P75" t="s">
        <v>647</v>
      </c>
      <c r="Q75">
        <v>2137186947</v>
      </c>
      <c r="R75" t="b">
        <v>1</v>
      </c>
      <c r="S75">
        <v>151</v>
      </c>
      <c r="T75" t="b">
        <v>0</v>
      </c>
      <c r="U75">
        <v>31</v>
      </c>
      <c r="V75">
        <v>0</v>
      </c>
      <c r="W75">
        <v>0</v>
      </c>
      <c r="X75">
        <v>5</v>
      </c>
      <c r="Y75">
        <v>5</v>
      </c>
      <c r="Z75">
        <v>13</v>
      </c>
      <c r="AA75">
        <v>6</v>
      </c>
      <c r="AB75">
        <v>9</v>
      </c>
    </row>
    <row r="76" spans="1:28" x14ac:dyDescent="0.35">
      <c r="A76" t="b">
        <v>1</v>
      </c>
      <c r="B76" t="b">
        <v>1</v>
      </c>
      <c r="C76">
        <v>12</v>
      </c>
      <c r="D76" t="s">
        <v>626</v>
      </c>
      <c r="E76" t="b">
        <v>1</v>
      </c>
      <c r="F76">
        <v>223</v>
      </c>
      <c r="G76" t="s">
        <v>339</v>
      </c>
      <c r="H76" t="s">
        <v>205</v>
      </c>
      <c r="I76">
        <v>7</v>
      </c>
      <c r="J76">
        <v>0</v>
      </c>
      <c r="K76">
        <v>7</v>
      </c>
      <c r="L76">
        <v>0.53846153846153844</v>
      </c>
      <c r="M76" t="s">
        <v>89</v>
      </c>
      <c r="N76" t="s">
        <v>95</v>
      </c>
      <c r="O76">
        <v>12</v>
      </c>
      <c r="P76" t="s">
        <v>647</v>
      </c>
      <c r="Q76">
        <v>22652883</v>
      </c>
      <c r="R76" t="b">
        <v>1</v>
      </c>
      <c r="S76">
        <v>166</v>
      </c>
      <c r="T76" t="b">
        <v>0</v>
      </c>
      <c r="U76">
        <v>6</v>
      </c>
      <c r="V76">
        <v>0</v>
      </c>
      <c r="W76">
        <v>0</v>
      </c>
      <c r="X76">
        <v>5</v>
      </c>
      <c r="Y76">
        <v>5</v>
      </c>
      <c r="Z76">
        <v>13</v>
      </c>
      <c r="AA76">
        <v>4</v>
      </c>
      <c r="AB76">
        <v>-13</v>
      </c>
    </row>
    <row r="77" spans="1:28" x14ac:dyDescent="0.35">
      <c r="A77" t="b">
        <v>1</v>
      </c>
      <c r="B77" t="b">
        <v>1</v>
      </c>
      <c r="C77">
        <v>12</v>
      </c>
      <c r="D77" t="s">
        <v>626</v>
      </c>
      <c r="E77" t="b">
        <v>1</v>
      </c>
      <c r="F77">
        <v>27</v>
      </c>
      <c r="G77" t="s">
        <v>165</v>
      </c>
      <c r="H77" t="s">
        <v>166</v>
      </c>
      <c r="I77">
        <v>6</v>
      </c>
      <c r="J77">
        <v>0</v>
      </c>
      <c r="K77">
        <v>6</v>
      </c>
      <c r="L77">
        <v>0.46153846153846156</v>
      </c>
      <c r="M77" t="s">
        <v>89</v>
      </c>
      <c r="N77" t="s">
        <v>88</v>
      </c>
      <c r="O77">
        <v>12</v>
      </c>
      <c r="P77" t="s">
        <v>647</v>
      </c>
      <c r="Q77">
        <v>1174914732</v>
      </c>
      <c r="R77" t="b">
        <v>1</v>
      </c>
      <c r="S77">
        <v>136</v>
      </c>
      <c r="T77" t="b">
        <v>0</v>
      </c>
      <c r="U77">
        <v>31</v>
      </c>
      <c r="V77">
        <v>0</v>
      </c>
      <c r="W77">
        <v>-1</v>
      </c>
      <c r="X77">
        <v>5</v>
      </c>
      <c r="Y77">
        <v>4</v>
      </c>
      <c r="Z77">
        <v>13</v>
      </c>
      <c r="AA77">
        <v>4</v>
      </c>
      <c r="AB77">
        <v>-7</v>
      </c>
    </row>
    <row r="78" spans="1:28" x14ac:dyDescent="0.35">
      <c r="A78" t="b">
        <v>1</v>
      </c>
      <c r="B78" t="b">
        <v>1</v>
      </c>
      <c r="C78">
        <v>22</v>
      </c>
      <c r="D78" t="s">
        <v>851</v>
      </c>
      <c r="E78" t="b">
        <v>1</v>
      </c>
      <c r="F78">
        <v>124</v>
      </c>
      <c r="G78" t="s">
        <v>518</v>
      </c>
      <c r="H78" t="s">
        <v>519</v>
      </c>
      <c r="I78">
        <v>10</v>
      </c>
      <c r="J78">
        <v>0</v>
      </c>
      <c r="K78">
        <v>10</v>
      </c>
      <c r="L78">
        <v>0.76923076923076927</v>
      </c>
      <c r="M78" t="s">
        <v>89</v>
      </c>
      <c r="N78" t="s">
        <v>95</v>
      </c>
      <c r="O78">
        <v>14</v>
      </c>
      <c r="P78" t="s">
        <v>648</v>
      </c>
      <c r="Q78">
        <v>32636992</v>
      </c>
      <c r="R78" t="b">
        <v>1</v>
      </c>
      <c r="S78">
        <v>174</v>
      </c>
      <c r="T78" t="b">
        <v>0</v>
      </c>
      <c r="U78">
        <v>6</v>
      </c>
      <c r="V78">
        <v>0</v>
      </c>
      <c r="W78">
        <v>0</v>
      </c>
      <c r="X78">
        <v>5</v>
      </c>
      <c r="Y78">
        <v>5</v>
      </c>
      <c r="Z78">
        <v>13</v>
      </c>
      <c r="AA78">
        <v>7</v>
      </c>
      <c r="AB78">
        <v>23</v>
      </c>
    </row>
    <row r="79" spans="1:28" x14ac:dyDescent="0.35">
      <c r="A79" t="b">
        <v>1</v>
      </c>
      <c r="B79" t="b">
        <v>1</v>
      </c>
      <c r="C79">
        <v>22</v>
      </c>
      <c r="D79" t="s">
        <v>851</v>
      </c>
      <c r="E79" t="b">
        <v>1</v>
      </c>
      <c r="F79">
        <v>78</v>
      </c>
      <c r="G79" t="s">
        <v>569</v>
      </c>
      <c r="H79" t="s">
        <v>570</v>
      </c>
      <c r="I79">
        <v>10</v>
      </c>
      <c r="J79">
        <v>0</v>
      </c>
      <c r="K79">
        <v>10</v>
      </c>
      <c r="L79">
        <v>0.76923076923076927</v>
      </c>
      <c r="M79" t="s">
        <v>89</v>
      </c>
      <c r="N79" t="s">
        <v>95</v>
      </c>
      <c r="O79">
        <v>15</v>
      </c>
      <c r="P79" t="s">
        <v>648</v>
      </c>
      <c r="Q79">
        <v>273136253</v>
      </c>
      <c r="R79" t="b">
        <v>1</v>
      </c>
      <c r="S79">
        <v>170</v>
      </c>
      <c r="T79" t="b">
        <v>0</v>
      </c>
      <c r="U79">
        <v>6</v>
      </c>
      <c r="V79">
        <v>0</v>
      </c>
      <c r="W79">
        <v>-1</v>
      </c>
      <c r="X79">
        <v>5</v>
      </c>
      <c r="Y79">
        <v>5</v>
      </c>
      <c r="Z79">
        <v>13</v>
      </c>
      <c r="AA79">
        <v>7</v>
      </c>
      <c r="AB79">
        <v>35</v>
      </c>
    </row>
    <row r="80" spans="1:28" x14ac:dyDescent="0.35">
      <c r="A80" t="b">
        <v>1</v>
      </c>
      <c r="B80" t="b">
        <v>1</v>
      </c>
      <c r="C80">
        <v>22</v>
      </c>
      <c r="D80" t="s">
        <v>851</v>
      </c>
      <c r="E80" t="b">
        <v>1</v>
      </c>
      <c r="F80">
        <v>173</v>
      </c>
      <c r="G80" t="s">
        <v>105</v>
      </c>
      <c r="H80" t="s">
        <v>106</v>
      </c>
      <c r="I80">
        <v>9</v>
      </c>
      <c r="J80">
        <v>0</v>
      </c>
      <c r="K80">
        <v>9</v>
      </c>
      <c r="L80">
        <v>0.69230769230769229</v>
      </c>
      <c r="M80" t="s">
        <v>87</v>
      </c>
      <c r="N80" t="s">
        <v>95</v>
      </c>
      <c r="O80">
        <v>7</v>
      </c>
      <c r="P80" t="s">
        <v>648</v>
      </c>
      <c r="Q80">
        <v>835432610</v>
      </c>
      <c r="R80" t="b">
        <v>1</v>
      </c>
      <c r="S80">
        <v>165</v>
      </c>
      <c r="T80" t="b">
        <v>0</v>
      </c>
      <c r="U80">
        <v>31</v>
      </c>
      <c r="V80">
        <v>0</v>
      </c>
      <c r="W80">
        <v>0</v>
      </c>
      <c r="X80">
        <v>6</v>
      </c>
      <c r="Y80">
        <v>5</v>
      </c>
      <c r="Z80">
        <v>13</v>
      </c>
      <c r="AA80">
        <v>7</v>
      </c>
      <c r="AB80">
        <v>23</v>
      </c>
    </row>
    <row r="81" spans="1:28" x14ac:dyDescent="0.35">
      <c r="A81" t="b">
        <v>1</v>
      </c>
      <c r="B81" t="b">
        <v>1</v>
      </c>
      <c r="C81">
        <v>22</v>
      </c>
      <c r="D81" t="s">
        <v>851</v>
      </c>
      <c r="E81" t="b">
        <v>1</v>
      </c>
      <c r="F81">
        <v>48</v>
      </c>
      <c r="G81" t="s">
        <v>180</v>
      </c>
      <c r="H81" t="s">
        <v>406</v>
      </c>
      <c r="I81">
        <v>9</v>
      </c>
      <c r="J81">
        <v>0</v>
      </c>
      <c r="K81">
        <v>9</v>
      </c>
      <c r="L81">
        <v>0.69230769230769229</v>
      </c>
      <c r="M81" t="s">
        <v>89</v>
      </c>
      <c r="N81" t="s">
        <v>95</v>
      </c>
      <c r="O81">
        <v>9</v>
      </c>
      <c r="P81" t="s">
        <v>648</v>
      </c>
      <c r="Q81">
        <v>1052808542</v>
      </c>
      <c r="R81" t="b">
        <v>1</v>
      </c>
      <c r="S81">
        <v>150</v>
      </c>
      <c r="T81" t="b">
        <v>0</v>
      </c>
      <c r="U81">
        <v>31</v>
      </c>
      <c r="V81">
        <v>0</v>
      </c>
      <c r="W81">
        <v>0</v>
      </c>
      <c r="X81">
        <v>6</v>
      </c>
      <c r="Y81">
        <v>5</v>
      </c>
      <c r="Z81">
        <v>13</v>
      </c>
      <c r="AA81">
        <v>7</v>
      </c>
      <c r="AB81">
        <v>23</v>
      </c>
    </row>
    <row r="82" spans="1:28" x14ac:dyDescent="0.35">
      <c r="A82" t="b">
        <v>1</v>
      </c>
      <c r="B82" t="b">
        <v>1</v>
      </c>
      <c r="C82">
        <v>22</v>
      </c>
      <c r="D82" t="s">
        <v>851</v>
      </c>
      <c r="E82" t="b">
        <v>1</v>
      </c>
      <c r="F82">
        <v>36</v>
      </c>
      <c r="G82" t="s">
        <v>304</v>
      </c>
      <c r="H82" t="s">
        <v>305</v>
      </c>
      <c r="I82">
        <v>6</v>
      </c>
      <c r="J82">
        <v>0</v>
      </c>
      <c r="K82">
        <v>6</v>
      </c>
      <c r="L82">
        <v>0.46153846153846156</v>
      </c>
      <c r="M82" t="s">
        <v>89</v>
      </c>
      <c r="N82" t="s">
        <v>88</v>
      </c>
      <c r="O82">
        <v>11</v>
      </c>
      <c r="P82" t="s">
        <v>648</v>
      </c>
      <c r="Q82">
        <v>1252339239</v>
      </c>
      <c r="R82" t="b">
        <v>1</v>
      </c>
      <c r="S82">
        <v>99</v>
      </c>
      <c r="T82" t="b">
        <v>0</v>
      </c>
      <c r="U82">
        <v>106</v>
      </c>
      <c r="V82">
        <v>0</v>
      </c>
      <c r="W82">
        <v>0</v>
      </c>
      <c r="X82">
        <v>7</v>
      </c>
      <c r="Y82">
        <v>7</v>
      </c>
      <c r="Z82">
        <v>13</v>
      </c>
      <c r="AA82">
        <v>5</v>
      </c>
      <c r="AB82">
        <v>7</v>
      </c>
    </row>
    <row r="83" spans="1:28" x14ac:dyDescent="0.35">
      <c r="A83" t="b">
        <v>1</v>
      </c>
      <c r="B83" t="b">
        <v>1</v>
      </c>
      <c r="C83">
        <v>9</v>
      </c>
      <c r="D83" t="s">
        <v>627</v>
      </c>
      <c r="E83" t="b">
        <v>1</v>
      </c>
      <c r="F83">
        <v>123</v>
      </c>
      <c r="G83" t="s">
        <v>184</v>
      </c>
      <c r="H83" t="s">
        <v>185</v>
      </c>
      <c r="I83">
        <v>11</v>
      </c>
      <c r="J83">
        <v>0</v>
      </c>
      <c r="K83">
        <v>11</v>
      </c>
      <c r="L83">
        <v>0.84615384615384615</v>
      </c>
      <c r="M83" t="s">
        <v>89</v>
      </c>
      <c r="N83" t="s">
        <v>95</v>
      </c>
      <c r="O83">
        <v>9</v>
      </c>
      <c r="P83" t="s">
        <v>647</v>
      </c>
      <c r="Q83">
        <v>704996101</v>
      </c>
      <c r="R83" t="b">
        <v>1</v>
      </c>
      <c r="S83">
        <v>218</v>
      </c>
      <c r="T83" t="b">
        <v>0</v>
      </c>
      <c r="U83">
        <v>1</v>
      </c>
      <c r="V83">
        <v>0</v>
      </c>
      <c r="W83">
        <v>0</v>
      </c>
      <c r="X83">
        <v>7</v>
      </c>
      <c r="Y83">
        <v>5</v>
      </c>
      <c r="Z83">
        <v>13</v>
      </c>
      <c r="AA83">
        <v>7</v>
      </c>
      <c r="AB83">
        <v>29</v>
      </c>
    </row>
    <row r="84" spans="1:28" x14ac:dyDescent="0.35">
      <c r="A84" t="b">
        <v>1</v>
      </c>
      <c r="B84" t="b">
        <v>1</v>
      </c>
      <c r="C84">
        <v>9</v>
      </c>
      <c r="D84" t="s">
        <v>627</v>
      </c>
      <c r="E84" t="b">
        <v>1</v>
      </c>
      <c r="F84">
        <v>103</v>
      </c>
      <c r="G84" t="s">
        <v>368</v>
      </c>
      <c r="H84" t="s">
        <v>369</v>
      </c>
      <c r="I84">
        <v>11</v>
      </c>
      <c r="J84">
        <v>0</v>
      </c>
      <c r="K84">
        <v>11</v>
      </c>
      <c r="L84">
        <v>0.84615384615384615</v>
      </c>
      <c r="M84" t="s">
        <v>87</v>
      </c>
      <c r="N84" t="s">
        <v>95</v>
      </c>
      <c r="O84">
        <v>9</v>
      </c>
      <c r="P84" t="s">
        <v>647</v>
      </c>
      <c r="Q84">
        <v>238933522</v>
      </c>
      <c r="R84" t="b">
        <v>1</v>
      </c>
      <c r="S84">
        <v>183</v>
      </c>
      <c r="T84" t="b">
        <v>0</v>
      </c>
      <c r="U84">
        <v>1</v>
      </c>
      <c r="V84">
        <v>0</v>
      </c>
      <c r="W84">
        <v>0</v>
      </c>
      <c r="X84">
        <v>9</v>
      </c>
      <c r="Y84">
        <v>6</v>
      </c>
      <c r="Z84">
        <v>13</v>
      </c>
      <c r="AA84">
        <v>7</v>
      </c>
      <c r="AB84">
        <v>23</v>
      </c>
    </row>
    <row r="85" spans="1:28" x14ac:dyDescent="0.35">
      <c r="A85" t="b">
        <v>1</v>
      </c>
      <c r="B85" t="b">
        <v>1</v>
      </c>
      <c r="C85">
        <v>9</v>
      </c>
      <c r="D85" t="s">
        <v>627</v>
      </c>
      <c r="E85" t="b">
        <v>1</v>
      </c>
      <c r="F85">
        <v>34</v>
      </c>
      <c r="G85" t="s">
        <v>541</v>
      </c>
      <c r="H85" t="s">
        <v>158</v>
      </c>
      <c r="I85">
        <v>10</v>
      </c>
      <c r="J85">
        <v>0</v>
      </c>
      <c r="K85">
        <v>10</v>
      </c>
      <c r="L85">
        <v>0.76923076923076927</v>
      </c>
      <c r="M85" t="s">
        <v>87</v>
      </c>
      <c r="N85" t="s">
        <v>95</v>
      </c>
      <c r="O85">
        <v>9</v>
      </c>
      <c r="P85" t="s">
        <v>648</v>
      </c>
      <c r="Q85">
        <v>628462857</v>
      </c>
      <c r="R85" t="b">
        <v>1</v>
      </c>
      <c r="S85">
        <v>149</v>
      </c>
      <c r="T85" t="b">
        <v>0</v>
      </c>
      <c r="U85">
        <v>6</v>
      </c>
      <c r="V85">
        <v>0</v>
      </c>
      <c r="W85">
        <v>-1</v>
      </c>
      <c r="X85">
        <v>6</v>
      </c>
      <c r="Y85">
        <v>5</v>
      </c>
      <c r="Z85">
        <v>13</v>
      </c>
      <c r="AA85">
        <v>7</v>
      </c>
      <c r="AB85">
        <v>23</v>
      </c>
    </row>
    <row r="86" spans="1:28" x14ac:dyDescent="0.35">
      <c r="A86" t="b">
        <v>1</v>
      </c>
      <c r="B86" t="b">
        <v>1</v>
      </c>
      <c r="C86">
        <v>9</v>
      </c>
      <c r="D86" t="s">
        <v>627</v>
      </c>
      <c r="E86" t="b">
        <v>1</v>
      </c>
      <c r="F86">
        <v>105</v>
      </c>
      <c r="G86" t="s">
        <v>180</v>
      </c>
      <c r="H86" t="s">
        <v>181</v>
      </c>
      <c r="I86">
        <v>9</v>
      </c>
      <c r="J86">
        <v>0</v>
      </c>
      <c r="K86">
        <v>9</v>
      </c>
      <c r="L86">
        <v>0.69230769230769229</v>
      </c>
      <c r="M86" t="s">
        <v>89</v>
      </c>
      <c r="N86" t="s">
        <v>88</v>
      </c>
      <c r="O86">
        <v>9</v>
      </c>
      <c r="P86" t="s">
        <v>647</v>
      </c>
      <c r="Q86">
        <v>2081063140</v>
      </c>
      <c r="R86" t="b">
        <v>1</v>
      </c>
      <c r="S86">
        <v>150</v>
      </c>
      <c r="T86" t="b">
        <v>0</v>
      </c>
      <c r="U86">
        <v>31</v>
      </c>
      <c r="V86">
        <v>0</v>
      </c>
      <c r="W86">
        <v>0</v>
      </c>
      <c r="X86">
        <v>7</v>
      </c>
      <c r="Y86">
        <v>6</v>
      </c>
      <c r="Z86">
        <v>13</v>
      </c>
      <c r="AA86">
        <v>7</v>
      </c>
      <c r="AB86">
        <v>37</v>
      </c>
    </row>
    <row r="87" spans="1:28" x14ac:dyDescent="0.35">
      <c r="A87" t="b">
        <v>1</v>
      </c>
      <c r="B87" t="b">
        <v>1</v>
      </c>
      <c r="C87">
        <v>9</v>
      </c>
      <c r="D87" t="s">
        <v>627</v>
      </c>
      <c r="E87" t="b">
        <v>1</v>
      </c>
      <c r="F87">
        <v>48</v>
      </c>
      <c r="G87" t="s">
        <v>180</v>
      </c>
      <c r="H87" t="s">
        <v>406</v>
      </c>
      <c r="I87">
        <v>9</v>
      </c>
      <c r="J87">
        <v>0</v>
      </c>
      <c r="K87">
        <v>9</v>
      </c>
      <c r="L87">
        <v>0.69230769230769229</v>
      </c>
      <c r="M87" t="s">
        <v>89</v>
      </c>
      <c r="N87" t="s">
        <v>95</v>
      </c>
      <c r="O87">
        <v>9</v>
      </c>
      <c r="P87" t="s">
        <v>648</v>
      </c>
      <c r="Q87">
        <v>13228049</v>
      </c>
      <c r="R87" t="b">
        <v>1</v>
      </c>
      <c r="S87">
        <v>150</v>
      </c>
      <c r="T87" t="b">
        <v>0</v>
      </c>
      <c r="U87">
        <v>31</v>
      </c>
      <c r="V87">
        <v>0</v>
      </c>
      <c r="W87">
        <v>0</v>
      </c>
      <c r="X87">
        <v>6</v>
      </c>
      <c r="Y87">
        <v>5</v>
      </c>
      <c r="Z87">
        <v>13</v>
      </c>
      <c r="AA87">
        <v>7</v>
      </c>
      <c r="AB87">
        <v>23</v>
      </c>
    </row>
    <row r="88" spans="1:28" x14ac:dyDescent="0.35">
      <c r="A88" t="b">
        <v>1</v>
      </c>
      <c r="B88" t="b">
        <v>1</v>
      </c>
      <c r="C88">
        <v>9</v>
      </c>
      <c r="D88" t="s">
        <v>627</v>
      </c>
      <c r="E88" t="b">
        <v>1</v>
      </c>
      <c r="F88">
        <v>39</v>
      </c>
      <c r="G88" t="s">
        <v>610</v>
      </c>
      <c r="H88" t="s">
        <v>387</v>
      </c>
      <c r="I88">
        <v>9</v>
      </c>
      <c r="J88">
        <v>0</v>
      </c>
      <c r="K88">
        <v>9</v>
      </c>
      <c r="L88">
        <v>0.69230769230769229</v>
      </c>
      <c r="M88" t="s">
        <v>89</v>
      </c>
      <c r="N88" t="s">
        <v>88</v>
      </c>
      <c r="O88">
        <v>9</v>
      </c>
      <c r="P88" t="s">
        <v>647</v>
      </c>
      <c r="Q88">
        <v>290926771</v>
      </c>
      <c r="R88" t="b">
        <v>1</v>
      </c>
      <c r="S88">
        <v>178</v>
      </c>
      <c r="T88" t="b">
        <v>0</v>
      </c>
      <c r="U88">
        <v>6</v>
      </c>
      <c r="V88">
        <v>0</v>
      </c>
      <c r="W88">
        <v>-1</v>
      </c>
      <c r="X88">
        <v>9</v>
      </c>
      <c r="Y88">
        <v>7</v>
      </c>
      <c r="Z88">
        <v>13</v>
      </c>
      <c r="AA88">
        <v>6</v>
      </c>
      <c r="AB88">
        <v>29</v>
      </c>
    </row>
    <row r="89" spans="1:28" x14ac:dyDescent="0.35">
      <c r="A89" t="b">
        <v>1</v>
      </c>
      <c r="B89" t="b">
        <v>1</v>
      </c>
      <c r="C89">
        <v>9</v>
      </c>
      <c r="D89" t="s">
        <v>627</v>
      </c>
      <c r="E89" t="b">
        <v>1</v>
      </c>
      <c r="F89">
        <v>192</v>
      </c>
      <c r="G89" t="s">
        <v>412</v>
      </c>
      <c r="H89" t="s">
        <v>413</v>
      </c>
      <c r="I89">
        <v>9</v>
      </c>
      <c r="J89">
        <v>0</v>
      </c>
      <c r="K89">
        <v>9</v>
      </c>
      <c r="L89">
        <v>0.69230769230769229</v>
      </c>
      <c r="M89" t="s">
        <v>87</v>
      </c>
      <c r="N89" t="s">
        <v>95</v>
      </c>
      <c r="O89">
        <v>9</v>
      </c>
      <c r="P89" t="s">
        <v>649</v>
      </c>
      <c r="Q89">
        <v>528264049</v>
      </c>
      <c r="R89" t="b">
        <v>1</v>
      </c>
      <c r="S89">
        <v>37</v>
      </c>
      <c r="T89" t="b">
        <v>0</v>
      </c>
      <c r="U89">
        <v>31</v>
      </c>
      <c r="V89">
        <v>0</v>
      </c>
      <c r="W89">
        <v>0</v>
      </c>
      <c r="X89">
        <v>6</v>
      </c>
      <c r="Y89">
        <v>5</v>
      </c>
      <c r="Z89">
        <v>13</v>
      </c>
      <c r="AA89">
        <v>7</v>
      </c>
      <c r="AB89">
        <v>17</v>
      </c>
    </row>
    <row r="90" spans="1:28" x14ac:dyDescent="0.35">
      <c r="A90" t="b">
        <v>1</v>
      </c>
      <c r="B90" t="b">
        <v>1</v>
      </c>
      <c r="C90">
        <v>9</v>
      </c>
      <c r="D90" t="s">
        <v>627</v>
      </c>
      <c r="E90" t="b">
        <v>1</v>
      </c>
      <c r="F90">
        <v>227</v>
      </c>
      <c r="G90" t="s">
        <v>92</v>
      </c>
      <c r="H90" t="s">
        <v>545</v>
      </c>
      <c r="I90">
        <v>9</v>
      </c>
      <c r="J90">
        <v>0</v>
      </c>
      <c r="K90">
        <v>9</v>
      </c>
      <c r="L90">
        <v>0.69230769230769229</v>
      </c>
      <c r="M90" t="s">
        <v>89</v>
      </c>
      <c r="N90" t="s">
        <v>95</v>
      </c>
      <c r="O90">
        <v>9</v>
      </c>
      <c r="P90" t="s">
        <v>647</v>
      </c>
      <c r="Q90">
        <v>1602846111</v>
      </c>
      <c r="R90" t="b">
        <v>1</v>
      </c>
      <c r="S90">
        <v>156</v>
      </c>
      <c r="T90" t="b">
        <v>0</v>
      </c>
      <c r="U90">
        <v>6</v>
      </c>
      <c r="V90">
        <v>0</v>
      </c>
      <c r="W90">
        <v>0</v>
      </c>
      <c r="X90">
        <v>5</v>
      </c>
      <c r="Y90">
        <v>5</v>
      </c>
      <c r="Z90">
        <v>13</v>
      </c>
      <c r="AA90">
        <v>6</v>
      </c>
      <c r="AB90">
        <v>23</v>
      </c>
    </row>
    <row r="91" spans="1:28" x14ac:dyDescent="0.35">
      <c r="A91" t="b">
        <v>1</v>
      </c>
      <c r="B91" t="b">
        <v>1</v>
      </c>
      <c r="C91">
        <v>9</v>
      </c>
      <c r="D91" t="s">
        <v>627</v>
      </c>
      <c r="E91" t="b">
        <v>1</v>
      </c>
      <c r="F91">
        <v>239</v>
      </c>
      <c r="G91" t="s">
        <v>96</v>
      </c>
      <c r="H91" t="s">
        <v>522</v>
      </c>
      <c r="I91">
        <v>9</v>
      </c>
      <c r="J91">
        <v>0</v>
      </c>
      <c r="K91">
        <v>9</v>
      </c>
      <c r="L91">
        <v>0.69230769230769229</v>
      </c>
      <c r="M91" t="s">
        <v>89</v>
      </c>
      <c r="N91" t="s">
        <v>95</v>
      </c>
      <c r="O91">
        <v>9</v>
      </c>
      <c r="P91" t="s">
        <v>647</v>
      </c>
      <c r="Q91">
        <v>1625944476</v>
      </c>
      <c r="R91" t="b">
        <v>1</v>
      </c>
      <c r="S91">
        <v>21</v>
      </c>
      <c r="T91" t="b">
        <v>0</v>
      </c>
      <c r="U91">
        <v>31</v>
      </c>
      <c r="V91">
        <v>0</v>
      </c>
      <c r="W91">
        <v>-1</v>
      </c>
      <c r="X91">
        <v>8</v>
      </c>
      <c r="Y91">
        <v>6</v>
      </c>
      <c r="Z91">
        <v>13</v>
      </c>
      <c r="AA91">
        <v>7</v>
      </c>
      <c r="AB91">
        <v>29</v>
      </c>
    </row>
    <row r="92" spans="1:28" x14ac:dyDescent="0.35">
      <c r="A92" t="b">
        <v>1</v>
      </c>
      <c r="B92" t="b">
        <v>1</v>
      </c>
      <c r="C92">
        <v>9</v>
      </c>
      <c r="D92" t="s">
        <v>627</v>
      </c>
      <c r="E92" t="b">
        <v>1</v>
      </c>
      <c r="F92">
        <v>258</v>
      </c>
      <c r="G92" t="s">
        <v>226</v>
      </c>
      <c r="H92" t="s">
        <v>239</v>
      </c>
      <c r="I92">
        <v>9</v>
      </c>
      <c r="J92">
        <v>0</v>
      </c>
      <c r="K92">
        <v>9</v>
      </c>
      <c r="L92">
        <v>0.69230769230769229</v>
      </c>
      <c r="M92" t="s">
        <v>89</v>
      </c>
      <c r="N92" t="s">
        <v>88</v>
      </c>
      <c r="O92">
        <v>9</v>
      </c>
      <c r="P92" t="s">
        <v>647</v>
      </c>
      <c r="Q92">
        <v>1047682346</v>
      </c>
      <c r="R92" t="b">
        <v>1</v>
      </c>
      <c r="S92">
        <v>110</v>
      </c>
      <c r="T92" t="b">
        <v>0</v>
      </c>
      <c r="U92">
        <v>31</v>
      </c>
      <c r="V92">
        <v>0</v>
      </c>
      <c r="W92">
        <v>0</v>
      </c>
      <c r="X92">
        <v>7</v>
      </c>
      <c r="Y92">
        <v>6</v>
      </c>
      <c r="Z92">
        <v>13</v>
      </c>
      <c r="AA92">
        <v>7</v>
      </c>
      <c r="AB92">
        <v>23</v>
      </c>
    </row>
    <row r="93" spans="1:28" x14ac:dyDescent="0.35">
      <c r="A93" t="b">
        <v>1</v>
      </c>
      <c r="B93" t="b">
        <v>1</v>
      </c>
      <c r="C93">
        <v>9</v>
      </c>
      <c r="D93" t="s">
        <v>627</v>
      </c>
      <c r="E93" t="b">
        <v>1</v>
      </c>
      <c r="F93">
        <v>52</v>
      </c>
      <c r="G93" t="s">
        <v>658</v>
      </c>
      <c r="H93" t="s">
        <v>262</v>
      </c>
      <c r="I93">
        <v>9</v>
      </c>
      <c r="J93">
        <v>0</v>
      </c>
      <c r="K93">
        <v>9</v>
      </c>
      <c r="L93">
        <v>0.69230769230769229</v>
      </c>
      <c r="M93" t="s">
        <v>89</v>
      </c>
      <c r="N93" t="s">
        <v>88</v>
      </c>
      <c r="O93">
        <v>9</v>
      </c>
      <c r="P93" t="s">
        <v>647</v>
      </c>
      <c r="Q93">
        <v>245311676</v>
      </c>
      <c r="R93" t="b">
        <v>1</v>
      </c>
      <c r="S93">
        <v>196</v>
      </c>
      <c r="T93" t="b">
        <v>0</v>
      </c>
      <c r="U93">
        <v>6</v>
      </c>
      <c r="V93">
        <v>0</v>
      </c>
      <c r="W93">
        <v>0</v>
      </c>
      <c r="X93">
        <v>5</v>
      </c>
      <c r="Y93">
        <v>5</v>
      </c>
      <c r="Z93">
        <v>13</v>
      </c>
      <c r="AA93">
        <v>6</v>
      </c>
      <c r="AB93">
        <v>13</v>
      </c>
    </row>
    <row r="94" spans="1:28" x14ac:dyDescent="0.35">
      <c r="A94" t="b">
        <v>1</v>
      </c>
      <c r="B94" t="b">
        <v>1</v>
      </c>
      <c r="C94">
        <v>9</v>
      </c>
      <c r="D94" t="s">
        <v>627</v>
      </c>
      <c r="E94" t="b">
        <v>1</v>
      </c>
      <c r="F94">
        <v>63</v>
      </c>
      <c r="G94" t="s">
        <v>430</v>
      </c>
      <c r="H94" t="s">
        <v>373</v>
      </c>
      <c r="I94">
        <v>9</v>
      </c>
      <c r="J94">
        <v>0</v>
      </c>
      <c r="K94">
        <v>9</v>
      </c>
      <c r="L94">
        <v>0.69230769230769229</v>
      </c>
      <c r="M94" t="s">
        <v>89</v>
      </c>
      <c r="N94" t="s">
        <v>95</v>
      </c>
      <c r="O94">
        <v>9</v>
      </c>
      <c r="P94" t="s">
        <v>647</v>
      </c>
      <c r="Q94">
        <v>1100650136</v>
      </c>
      <c r="R94" t="b">
        <v>1</v>
      </c>
      <c r="S94">
        <v>147</v>
      </c>
      <c r="T94" t="b">
        <v>0</v>
      </c>
      <c r="U94">
        <v>31</v>
      </c>
      <c r="V94">
        <v>0</v>
      </c>
      <c r="W94">
        <v>0</v>
      </c>
      <c r="X94">
        <v>5</v>
      </c>
      <c r="Y94">
        <v>5</v>
      </c>
      <c r="Z94">
        <v>13</v>
      </c>
      <c r="AA94">
        <v>7</v>
      </c>
      <c r="AB94">
        <v>23</v>
      </c>
    </row>
    <row r="95" spans="1:28" x14ac:dyDescent="0.35">
      <c r="A95" t="b">
        <v>1</v>
      </c>
      <c r="B95" t="b">
        <v>1</v>
      </c>
      <c r="C95">
        <v>9</v>
      </c>
      <c r="D95" t="s">
        <v>627</v>
      </c>
      <c r="E95" t="b">
        <v>1</v>
      </c>
      <c r="F95">
        <v>57</v>
      </c>
      <c r="G95" t="s">
        <v>230</v>
      </c>
      <c r="H95" t="s">
        <v>294</v>
      </c>
      <c r="I95">
        <v>8</v>
      </c>
      <c r="J95">
        <v>0</v>
      </c>
      <c r="K95">
        <v>8</v>
      </c>
      <c r="L95">
        <v>0.61538461538461542</v>
      </c>
      <c r="M95" t="s">
        <v>89</v>
      </c>
      <c r="N95" t="s">
        <v>95</v>
      </c>
      <c r="O95">
        <v>9</v>
      </c>
      <c r="P95" t="s">
        <v>648</v>
      </c>
      <c r="Q95">
        <v>554074292</v>
      </c>
      <c r="R95" t="b">
        <v>1</v>
      </c>
      <c r="S95">
        <v>100</v>
      </c>
      <c r="T95" t="b">
        <v>0</v>
      </c>
      <c r="U95">
        <v>31</v>
      </c>
      <c r="V95">
        <v>0</v>
      </c>
      <c r="W95">
        <v>-1</v>
      </c>
      <c r="X95">
        <v>7</v>
      </c>
      <c r="Y95">
        <v>5</v>
      </c>
      <c r="Z95">
        <v>13</v>
      </c>
      <c r="AA95">
        <v>6</v>
      </c>
      <c r="AB95">
        <v>13</v>
      </c>
    </row>
    <row r="96" spans="1:28" x14ac:dyDescent="0.35">
      <c r="A96" t="b">
        <v>1</v>
      </c>
      <c r="B96" t="b">
        <v>1</v>
      </c>
      <c r="C96">
        <v>9</v>
      </c>
      <c r="D96" t="s">
        <v>627</v>
      </c>
      <c r="E96" t="b">
        <v>1</v>
      </c>
      <c r="F96">
        <v>204</v>
      </c>
      <c r="G96" t="s">
        <v>468</v>
      </c>
      <c r="H96" t="s">
        <v>469</v>
      </c>
      <c r="I96">
        <v>8</v>
      </c>
      <c r="J96">
        <v>0</v>
      </c>
      <c r="K96">
        <v>8</v>
      </c>
      <c r="L96">
        <v>0.61538461538461542</v>
      </c>
      <c r="M96" t="s">
        <v>87</v>
      </c>
      <c r="N96" t="s">
        <v>95</v>
      </c>
      <c r="O96">
        <v>9</v>
      </c>
      <c r="P96" t="s">
        <v>648</v>
      </c>
      <c r="Q96">
        <v>662892724</v>
      </c>
      <c r="R96" t="b">
        <v>1</v>
      </c>
      <c r="S96">
        <v>142</v>
      </c>
      <c r="T96" t="b">
        <v>0</v>
      </c>
      <c r="U96">
        <v>31</v>
      </c>
      <c r="V96">
        <v>0</v>
      </c>
      <c r="W96">
        <v>-1</v>
      </c>
      <c r="X96">
        <v>10</v>
      </c>
      <c r="Y96">
        <v>7</v>
      </c>
      <c r="Z96">
        <v>13</v>
      </c>
      <c r="AA96">
        <v>6</v>
      </c>
      <c r="AB96">
        <v>11</v>
      </c>
    </row>
    <row r="97" spans="1:28" x14ac:dyDescent="0.35">
      <c r="A97" t="b">
        <v>1</v>
      </c>
      <c r="B97" t="b">
        <v>1</v>
      </c>
      <c r="C97">
        <v>9</v>
      </c>
      <c r="D97" t="s">
        <v>627</v>
      </c>
      <c r="E97" t="b">
        <v>1</v>
      </c>
      <c r="F97">
        <v>156</v>
      </c>
      <c r="G97" t="s">
        <v>448</v>
      </c>
      <c r="H97" t="s">
        <v>305</v>
      </c>
      <c r="I97">
        <v>8</v>
      </c>
      <c r="J97">
        <v>0</v>
      </c>
      <c r="K97">
        <v>8</v>
      </c>
      <c r="L97">
        <v>0.61538461538461542</v>
      </c>
      <c r="M97" t="s">
        <v>87</v>
      </c>
      <c r="N97" t="s">
        <v>88</v>
      </c>
      <c r="O97">
        <v>9</v>
      </c>
      <c r="P97" t="s">
        <v>647</v>
      </c>
      <c r="Q97">
        <v>593815055</v>
      </c>
      <c r="R97" t="b">
        <v>1</v>
      </c>
      <c r="S97">
        <v>134</v>
      </c>
      <c r="T97" t="b">
        <v>0</v>
      </c>
      <c r="U97">
        <v>106</v>
      </c>
      <c r="V97">
        <v>0</v>
      </c>
      <c r="W97">
        <v>0</v>
      </c>
      <c r="X97">
        <v>5</v>
      </c>
      <c r="Y97">
        <v>5</v>
      </c>
      <c r="Z97">
        <v>13</v>
      </c>
      <c r="AA97">
        <v>7</v>
      </c>
      <c r="AB97">
        <v>23</v>
      </c>
    </row>
    <row r="98" spans="1:28" x14ac:dyDescent="0.35">
      <c r="A98" t="b">
        <v>1</v>
      </c>
      <c r="B98" t="b">
        <v>1</v>
      </c>
      <c r="C98">
        <v>9</v>
      </c>
      <c r="D98" t="s">
        <v>627</v>
      </c>
      <c r="E98" t="b">
        <v>1</v>
      </c>
      <c r="F98">
        <v>165</v>
      </c>
      <c r="G98" t="s">
        <v>470</v>
      </c>
      <c r="H98" t="s">
        <v>168</v>
      </c>
      <c r="I98">
        <v>8</v>
      </c>
      <c r="J98">
        <v>0</v>
      </c>
      <c r="K98">
        <v>8</v>
      </c>
      <c r="L98">
        <v>0.61538461538461542</v>
      </c>
      <c r="M98" t="s">
        <v>89</v>
      </c>
      <c r="N98" t="s">
        <v>95</v>
      </c>
      <c r="O98">
        <v>9</v>
      </c>
      <c r="P98" t="s">
        <v>647</v>
      </c>
      <c r="Q98">
        <v>372510288</v>
      </c>
      <c r="R98" t="b">
        <v>1</v>
      </c>
      <c r="S98">
        <v>157</v>
      </c>
      <c r="T98" t="b">
        <v>0</v>
      </c>
      <c r="U98">
        <v>31</v>
      </c>
      <c r="V98">
        <v>0</v>
      </c>
      <c r="W98">
        <v>0</v>
      </c>
      <c r="X98">
        <v>5</v>
      </c>
      <c r="Y98">
        <v>5</v>
      </c>
      <c r="Z98">
        <v>13</v>
      </c>
      <c r="AA98">
        <v>6</v>
      </c>
      <c r="AB98">
        <v>11</v>
      </c>
    </row>
    <row r="99" spans="1:28" x14ac:dyDescent="0.35">
      <c r="A99" t="b">
        <v>1</v>
      </c>
      <c r="B99" t="b">
        <v>1</v>
      </c>
      <c r="C99">
        <v>9</v>
      </c>
      <c r="D99" t="s">
        <v>627</v>
      </c>
      <c r="E99" t="b">
        <v>1</v>
      </c>
      <c r="F99">
        <v>140</v>
      </c>
      <c r="G99" t="s">
        <v>290</v>
      </c>
      <c r="H99" t="s">
        <v>291</v>
      </c>
      <c r="I99">
        <v>7</v>
      </c>
      <c r="J99">
        <v>0</v>
      </c>
      <c r="K99">
        <v>7</v>
      </c>
      <c r="L99">
        <v>0.53846153846153844</v>
      </c>
      <c r="M99" t="s">
        <v>87</v>
      </c>
      <c r="N99" t="s">
        <v>88</v>
      </c>
      <c r="O99">
        <v>9</v>
      </c>
      <c r="P99" t="s">
        <v>647</v>
      </c>
      <c r="Q99">
        <v>397731901</v>
      </c>
      <c r="R99" t="b">
        <v>1</v>
      </c>
      <c r="S99">
        <v>180</v>
      </c>
      <c r="T99" t="b">
        <v>0</v>
      </c>
      <c r="U99">
        <v>106</v>
      </c>
      <c r="V99">
        <v>0</v>
      </c>
      <c r="W99">
        <v>0</v>
      </c>
      <c r="X99">
        <v>6</v>
      </c>
      <c r="Y99">
        <v>5</v>
      </c>
      <c r="Z99">
        <v>13</v>
      </c>
      <c r="AA99">
        <v>6</v>
      </c>
      <c r="AB99">
        <v>15</v>
      </c>
    </row>
    <row r="100" spans="1:28" x14ac:dyDescent="0.35">
      <c r="A100" t="b">
        <v>1</v>
      </c>
      <c r="B100" t="b">
        <v>1</v>
      </c>
      <c r="C100">
        <v>9</v>
      </c>
      <c r="D100" t="s">
        <v>627</v>
      </c>
      <c r="E100" t="b">
        <v>1</v>
      </c>
      <c r="F100">
        <v>59</v>
      </c>
      <c r="G100" t="s">
        <v>142</v>
      </c>
      <c r="H100" t="s">
        <v>193</v>
      </c>
      <c r="I100">
        <v>7</v>
      </c>
      <c r="J100">
        <v>0</v>
      </c>
      <c r="K100">
        <v>7</v>
      </c>
      <c r="L100">
        <v>0.53846153846153844</v>
      </c>
      <c r="M100" t="s">
        <v>87</v>
      </c>
      <c r="N100" t="s">
        <v>95</v>
      </c>
      <c r="O100">
        <v>9</v>
      </c>
      <c r="P100" t="s">
        <v>647</v>
      </c>
      <c r="Q100">
        <v>1271185512</v>
      </c>
      <c r="R100" t="b">
        <v>1</v>
      </c>
      <c r="S100">
        <v>180</v>
      </c>
      <c r="T100" t="b">
        <v>0</v>
      </c>
      <c r="U100">
        <v>31</v>
      </c>
      <c r="V100">
        <v>0</v>
      </c>
      <c r="W100">
        <v>0</v>
      </c>
      <c r="X100">
        <v>5</v>
      </c>
      <c r="Y100">
        <v>5</v>
      </c>
      <c r="Z100">
        <v>13</v>
      </c>
      <c r="AA100">
        <v>5</v>
      </c>
      <c r="AB100">
        <v>17</v>
      </c>
    </row>
    <row r="101" spans="1:28" x14ac:dyDescent="0.35">
      <c r="A101" t="b">
        <v>1</v>
      </c>
      <c r="B101" t="b">
        <v>1</v>
      </c>
      <c r="C101">
        <v>9</v>
      </c>
      <c r="D101" t="s">
        <v>627</v>
      </c>
      <c r="E101" t="b">
        <v>1</v>
      </c>
      <c r="F101">
        <v>245</v>
      </c>
      <c r="G101" t="s">
        <v>238</v>
      </c>
      <c r="H101" t="s">
        <v>239</v>
      </c>
      <c r="I101">
        <v>7</v>
      </c>
      <c r="J101">
        <v>0</v>
      </c>
      <c r="K101">
        <v>7</v>
      </c>
      <c r="L101">
        <v>0.53846153846153844</v>
      </c>
      <c r="M101" t="s">
        <v>87</v>
      </c>
      <c r="N101" t="s">
        <v>88</v>
      </c>
      <c r="O101">
        <v>9</v>
      </c>
      <c r="P101" t="s">
        <v>648</v>
      </c>
      <c r="Q101">
        <v>2118939627</v>
      </c>
      <c r="R101" t="b">
        <v>1</v>
      </c>
      <c r="S101">
        <v>133</v>
      </c>
      <c r="T101" t="b">
        <v>0</v>
      </c>
      <c r="U101">
        <v>106</v>
      </c>
      <c r="V101">
        <v>0</v>
      </c>
      <c r="W101">
        <v>0</v>
      </c>
      <c r="X101">
        <v>7</v>
      </c>
      <c r="Y101">
        <v>6</v>
      </c>
      <c r="Z101">
        <v>13</v>
      </c>
      <c r="AA101">
        <v>6</v>
      </c>
      <c r="AB101">
        <v>11</v>
      </c>
    </row>
    <row r="102" spans="1:28" x14ac:dyDescent="0.35">
      <c r="A102" t="b">
        <v>1</v>
      </c>
      <c r="B102" t="b">
        <v>1</v>
      </c>
      <c r="C102">
        <v>9</v>
      </c>
      <c r="D102" t="s">
        <v>627</v>
      </c>
      <c r="E102" t="b">
        <v>1</v>
      </c>
      <c r="F102">
        <v>133</v>
      </c>
      <c r="G102" t="s">
        <v>386</v>
      </c>
      <c r="H102" t="s">
        <v>387</v>
      </c>
      <c r="I102">
        <v>6</v>
      </c>
      <c r="J102">
        <v>0</v>
      </c>
      <c r="K102">
        <v>6</v>
      </c>
      <c r="L102">
        <v>0.46153846153846156</v>
      </c>
      <c r="M102" t="s">
        <v>89</v>
      </c>
      <c r="N102" t="s">
        <v>95</v>
      </c>
      <c r="O102">
        <v>9</v>
      </c>
      <c r="P102" t="s">
        <v>647</v>
      </c>
      <c r="Q102">
        <v>1625014382</v>
      </c>
      <c r="R102" t="b">
        <v>1</v>
      </c>
      <c r="S102">
        <v>155</v>
      </c>
      <c r="T102" t="b">
        <v>0</v>
      </c>
      <c r="U102">
        <v>154</v>
      </c>
      <c r="V102">
        <v>0</v>
      </c>
      <c r="W102">
        <v>-1</v>
      </c>
      <c r="X102">
        <v>5</v>
      </c>
      <c r="Y102">
        <v>5</v>
      </c>
      <c r="Z102">
        <v>13</v>
      </c>
      <c r="AA102">
        <v>6</v>
      </c>
      <c r="AB102">
        <v>13</v>
      </c>
    </row>
    <row r="103" spans="1:28" x14ac:dyDescent="0.35">
      <c r="A103" t="b">
        <v>1</v>
      </c>
      <c r="B103" t="b">
        <v>1</v>
      </c>
      <c r="C103">
        <v>9</v>
      </c>
      <c r="D103" t="s">
        <v>627</v>
      </c>
      <c r="E103" t="b">
        <v>1</v>
      </c>
      <c r="F103">
        <v>166</v>
      </c>
      <c r="G103" t="s">
        <v>315</v>
      </c>
      <c r="H103" t="s">
        <v>316</v>
      </c>
      <c r="I103">
        <v>5</v>
      </c>
      <c r="J103">
        <v>0</v>
      </c>
      <c r="K103">
        <v>5</v>
      </c>
      <c r="L103">
        <v>0.38461538461538464</v>
      </c>
      <c r="M103" t="s">
        <v>89</v>
      </c>
      <c r="N103" t="s">
        <v>95</v>
      </c>
      <c r="O103">
        <v>9</v>
      </c>
      <c r="P103" t="s">
        <v>648</v>
      </c>
      <c r="Q103">
        <v>1354635399</v>
      </c>
      <c r="R103" t="b">
        <v>0</v>
      </c>
      <c r="S103">
        <v>1</v>
      </c>
      <c r="T103" t="b">
        <v>0</v>
      </c>
      <c r="U103">
        <v>154</v>
      </c>
      <c r="V103">
        <v>0</v>
      </c>
      <c r="W103">
        <v>0</v>
      </c>
      <c r="X103">
        <v>5</v>
      </c>
      <c r="Y103">
        <v>5</v>
      </c>
      <c r="Z103">
        <v>13</v>
      </c>
      <c r="AA103">
        <v>5</v>
      </c>
      <c r="AB103">
        <v>1</v>
      </c>
    </row>
    <row r="104" spans="1:28" x14ac:dyDescent="0.35">
      <c r="A104" t="b">
        <v>1</v>
      </c>
      <c r="B104" t="b">
        <v>1</v>
      </c>
      <c r="C104">
        <v>21</v>
      </c>
      <c r="D104" t="s">
        <v>47</v>
      </c>
      <c r="E104" t="b">
        <v>1</v>
      </c>
      <c r="F104">
        <v>7</v>
      </c>
      <c r="G104" t="s">
        <v>213</v>
      </c>
      <c r="H104" t="s">
        <v>177</v>
      </c>
      <c r="I104">
        <v>9</v>
      </c>
      <c r="J104">
        <v>0</v>
      </c>
      <c r="K104">
        <v>9</v>
      </c>
      <c r="L104">
        <v>0.69230769230769229</v>
      </c>
      <c r="M104" t="s">
        <v>89</v>
      </c>
      <c r="N104" t="s">
        <v>88</v>
      </c>
      <c r="O104">
        <v>8</v>
      </c>
      <c r="P104" t="s">
        <v>647</v>
      </c>
      <c r="Q104">
        <v>1604167907</v>
      </c>
      <c r="R104" t="b">
        <v>1</v>
      </c>
      <c r="S104">
        <v>152</v>
      </c>
      <c r="T104" t="b">
        <v>0</v>
      </c>
      <c r="U104">
        <v>6</v>
      </c>
      <c r="V104">
        <v>0</v>
      </c>
      <c r="W104">
        <v>0</v>
      </c>
      <c r="X104">
        <v>7</v>
      </c>
      <c r="Y104">
        <v>5</v>
      </c>
      <c r="Z104">
        <v>13</v>
      </c>
      <c r="AA104">
        <v>6</v>
      </c>
      <c r="AB104">
        <v>21</v>
      </c>
    </row>
    <row r="105" spans="1:28" x14ac:dyDescent="0.35">
      <c r="A105" t="b">
        <v>1</v>
      </c>
      <c r="B105" t="b">
        <v>1</v>
      </c>
      <c r="C105">
        <v>21</v>
      </c>
      <c r="D105" t="s">
        <v>47</v>
      </c>
      <c r="E105" t="b">
        <v>1</v>
      </c>
      <c r="F105">
        <v>150</v>
      </c>
      <c r="G105" t="s">
        <v>589</v>
      </c>
      <c r="H105" t="s">
        <v>177</v>
      </c>
      <c r="I105">
        <v>9</v>
      </c>
      <c r="J105">
        <v>0</v>
      </c>
      <c r="K105">
        <v>9</v>
      </c>
      <c r="L105">
        <v>0.69230769230769229</v>
      </c>
      <c r="M105" t="s">
        <v>89</v>
      </c>
      <c r="N105" t="s">
        <v>88</v>
      </c>
      <c r="O105">
        <v>6</v>
      </c>
      <c r="P105" t="s">
        <v>647</v>
      </c>
      <c r="Q105">
        <v>1506004745</v>
      </c>
      <c r="R105" t="b">
        <v>1</v>
      </c>
      <c r="S105">
        <v>165</v>
      </c>
      <c r="T105" t="b">
        <v>0</v>
      </c>
      <c r="U105">
        <v>31</v>
      </c>
      <c r="V105">
        <v>0</v>
      </c>
      <c r="W105">
        <v>0</v>
      </c>
      <c r="X105">
        <v>8</v>
      </c>
      <c r="Y105">
        <v>6</v>
      </c>
      <c r="Z105">
        <v>13</v>
      </c>
      <c r="AA105">
        <v>7</v>
      </c>
      <c r="AB105">
        <v>23</v>
      </c>
    </row>
    <row r="106" spans="1:28" x14ac:dyDescent="0.35">
      <c r="A106" t="b">
        <v>1</v>
      </c>
      <c r="B106" t="b">
        <v>1</v>
      </c>
      <c r="C106">
        <v>21</v>
      </c>
      <c r="D106" t="s">
        <v>47</v>
      </c>
      <c r="E106" t="b">
        <v>1</v>
      </c>
      <c r="F106">
        <v>278</v>
      </c>
      <c r="G106" t="s">
        <v>176</v>
      </c>
      <c r="H106" t="s">
        <v>177</v>
      </c>
      <c r="I106">
        <v>7</v>
      </c>
      <c r="J106">
        <v>0</v>
      </c>
      <c r="K106">
        <v>7</v>
      </c>
      <c r="L106">
        <v>0.53846153846153844</v>
      </c>
      <c r="M106" t="s">
        <v>87</v>
      </c>
      <c r="N106" t="s">
        <v>88</v>
      </c>
      <c r="O106">
        <v>13</v>
      </c>
      <c r="P106" t="s">
        <v>647</v>
      </c>
      <c r="Q106">
        <v>1402949332</v>
      </c>
      <c r="R106" t="b">
        <v>1</v>
      </c>
      <c r="S106">
        <v>100</v>
      </c>
      <c r="T106" t="b">
        <v>0</v>
      </c>
      <c r="U106">
        <v>106</v>
      </c>
      <c r="V106">
        <v>0</v>
      </c>
      <c r="W106">
        <v>0</v>
      </c>
      <c r="X106">
        <v>6</v>
      </c>
      <c r="Y106">
        <v>5</v>
      </c>
      <c r="Z106">
        <v>13</v>
      </c>
      <c r="AA106">
        <v>6</v>
      </c>
      <c r="AB106">
        <v>-1</v>
      </c>
    </row>
    <row r="107" spans="1:28" x14ac:dyDescent="0.35">
      <c r="A107" t="b">
        <v>1</v>
      </c>
      <c r="B107" t="b">
        <v>1</v>
      </c>
      <c r="C107">
        <v>21</v>
      </c>
      <c r="D107" t="s">
        <v>47</v>
      </c>
      <c r="E107" t="b">
        <v>1</v>
      </c>
      <c r="F107">
        <v>31</v>
      </c>
      <c r="G107" t="s">
        <v>173</v>
      </c>
      <c r="H107" t="s">
        <v>177</v>
      </c>
      <c r="I107">
        <v>6</v>
      </c>
      <c r="J107">
        <v>0</v>
      </c>
      <c r="K107">
        <v>6</v>
      </c>
      <c r="L107">
        <v>0.46153846153846156</v>
      </c>
      <c r="M107" t="s">
        <v>89</v>
      </c>
      <c r="N107" t="s">
        <v>88</v>
      </c>
      <c r="O107">
        <v>13</v>
      </c>
      <c r="P107" t="s">
        <v>647</v>
      </c>
      <c r="Q107">
        <v>1830533876</v>
      </c>
      <c r="R107" t="b">
        <v>0</v>
      </c>
      <c r="S107">
        <v>1</v>
      </c>
      <c r="T107" t="b">
        <v>0</v>
      </c>
      <c r="U107">
        <v>106</v>
      </c>
      <c r="V107">
        <v>0</v>
      </c>
      <c r="W107">
        <v>0</v>
      </c>
      <c r="X107">
        <v>6</v>
      </c>
      <c r="Y107">
        <v>5</v>
      </c>
      <c r="Z107">
        <v>13</v>
      </c>
      <c r="AA107">
        <v>5</v>
      </c>
      <c r="AB107">
        <v>1</v>
      </c>
    </row>
    <row r="108" spans="1:28" x14ac:dyDescent="0.35">
      <c r="A108" t="b">
        <v>1</v>
      </c>
      <c r="B108" t="b">
        <v>1</v>
      </c>
      <c r="C108">
        <v>23</v>
      </c>
      <c r="D108" t="s">
        <v>1191</v>
      </c>
      <c r="E108" t="b">
        <v>1</v>
      </c>
      <c r="F108">
        <v>39</v>
      </c>
      <c r="G108" t="s">
        <v>610</v>
      </c>
      <c r="H108" t="s">
        <v>387</v>
      </c>
      <c r="I108">
        <v>9</v>
      </c>
      <c r="J108">
        <v>0</v>
      </c>
      <c r="K108">
        <v>9</v>
      </c>
      <c r="L108">
        <v>0.69230769230769229</v>
      </c>
      <c r="M108" t="s">
        <v>89</v>
      </c>
      <c r="N108" t="s">
        <v>88</v>
      </c>
      <c r="O108">
        <v>9</v>
      </c>
      <c r="P108" t="s">
        <v>647</v>
      </c>
      <c r="Q108">
        <v>12499488</v>
      </c>
      <c r="R108" t="b">
        <v>1</v>
      </c>
      <c r="S108">
        <v>178</v>
      </c>
      <c r="T108" t="b">
        <v>0</v>
      </c>
      <c r="U108">
        <v>6</v>
      </c>
      <c r="V108">
        <v>0</v>
      </c>
      <c r="W108">
        <v>-1</v>
      </c>
      <c r="X108">
        <v>9</v>
      </c>
      <c r="Y108">
        <v>7</v>
      </c>
      <c r="Z108">
        <v>13</v>
      </c>
      <c r="AA108">
        <v>6</v>
      </c>
      <c r="AB108">
        <v>29</v>
      </c>
    </row>
    <row r="109" spans="1:28" x14ac:dyDescent="0.35">
      <c r="A109" t="b">
        <v>1</v>
      </c>
      <c r="B109" t="b">
        <v>1</v>
      </c>
      <c r="C109">
        <v>23</v>
      </c>
      <c r="D109" t="s">
        <v>1191</v>
      </c>
      <c r="E109" t="b">
        <v>1</v>
      </c>
      <c r="F109">
        <v>52</v>
      </c>
      <c r="G109" t="s">
        <v>658</v>
      </c>
      <c r="H109" t="s">
        <v>262</v>
      </c>
      <c r="I109">
        <v>9</v>
      </c>
      <c r="J109">
        <v>0</v>
      </c>
      <c r="K109">
        <v>9</v>
      </c>
      <c r="L109">
        <v>0.69230769230769229</v>
      </c>
      <c r="M109" t="s">
        <v>89</v>
      </c>
      <c r="N109" t="s">
        <v>88</v>
      </c>
      <c r="O109">
        <v>9</v>
      </c>
      <c r="P109" t="s">
        <v>647</v>
      </c>
      <c r="Q109">
        <v>1784549752</v>
      </c>
      <c r="R109" t="b">
        <v>1</v>
      </c>
      <c r="S109">
        <v>196</v>
      </c>
      <c r="T109" t="b">
        <v>0</v>
      </c>
      <c r="U109">
        <v>6</v>
      </c>
      <c r="V109">
        <v>0</v>
      </c>
      <c r="W109">
        <v>0</v>
      </c>
      <c r="X109">
        <v>5</v>
      </c>
      <c r="Y109">
        <v>5</v>
      </c>
      <c r="Z109">
        <v>13</v>
      </c>
      <c r="AA109">
        <v>6</v>
      </c>
      <c r="AB109">
        <v>13</v>
      </c>
    </row>
    <row r="110" spans="1:28" x14ac:dyDescent="0.35">
      <c r="A110" t="b">
        <v>1</v>
      </c>
      <c r="B110" t="b">
        <v>1</v>
      </c>
      <c r="C110">
        <v>23</v>
      </c>
      <c r="D110" t="s">
        <v>1191</v>
      </c>
      <c r="E110" t="b">
        <v>1</v>
      </c>
      <c r="F110">
        <v>18</v>
      </c>
      <c r="G110" t="s">
        <v>171</v>
      </c>
      <c r="H110" t="s">
        <v>166</v>
      </c>
      <c r="I110">
        <v>8</v>
      </c>
      <c r="J110">
        <v>0</v>
      </c>
      <c r="K110">
        <v>8</v>
      </c>
      <c r="L110">
        <v>0.61538461538461542</v>
      </c>
      <c r="M110" t="s">
        <v>89</v>
      </c>
      <c r="N110" t="s">
        <v>88</v>
      </c>
      <c r="O110">
        <v>14</v>
      </c>
      <c r="P110" t="s">
        <v>647</v>
      </c>
      <c r="Q110">
        <v>1967548605</v>
      </c>
      <c r="R110" t="b">
        <v>1</v>
      </c>
      <c r="S110">
        <v>169</v>
      </c>
      <c r="T110" t="b">
        <v>0</v>
      </c>
      <c r="U110">
        <v>31</v>
      </c>
      <c r="V110">
        <v>0</v>
      </c>
      <c r="W110">
        <v>-1</v>
      </c>
      <c r="X110">
        <v>8</v>
      </c>
      <c r="Y110">
        <v>6</v>
      </c>
      <c r="Z110">
        <v>13</v>
      </c>
      <c r="AA110">
        <v>6</v>
      </c>
      <c r="AB110">
        <v>25</v>
      </c>
    </row>
    <row r="111" spans="1:28" x14ac:dyDescent="0.35">
      <c r="A111" t="b">
        <v>1</v>
      </c>
      <c r="B111" t="b">
        <v>1</v>
      </c>
      <c r="C111">
        <v>23</v>
      </c>
      <c r="D111" t="s">
        <v>1191</v>
      </c>
      <c r="E111" t="b">
        <v>1</v>
      </c>
      <c r="F111">
        <v>27</v>
      </c>
      <c r="G111" t="s">
        <v>165</v>
      </c>
      <c r="H111" t="s">
        <v>166</v>
      </c>
      <c r="I111">
        <v>6</v>
      </c>
      <c r="J111">
        <v>0</v>
      </c>
      <c r="K111">
        <v>6</v>
      </c>
      <c r="L111">
        <v>0.46153846153846156</v>
      </c>
      <c r="M111" t="s">
        <v>89</v>
      </c>
      <c r="N111" t="s">
        <v>88</v>
      </c>
      <c r="O111">
        <v>12</v>
      </c>
      <c r="P111" t="s">
        <v>647</v>
      </c>
      <c r="Q111">
        <v>810928788</v>
      </c>
      <c r="R111" t="b">
        <v>1</v>
      </c>
      <c r="S111">
        <v>136</v>
      </c>
      <c r="T111" t="b">
        <v>0</v>
      </c>
      <c r="U111">
        <v>31</v>
      </c>
      <c r="V111">
        <v>0</v>
      </c>
      <c r="W111">
        <v>-1</v>
      </c>
      <c r="X111">
        <v>5</v>
      </c>
      <c r="Y111">
        <v>4</v>
      </c>
      <c r="Z111">
        <v>13</v>
      </c>
      <c r="AA111">
        <v>4</v>
      </c>
      <c r="AB111">
        <v>-7</v>
      </c>
    </row>
    <row r="112" spans="1:28" x14ac:dyDescent="0.35">
      <c r="A112" t="b">
        <v>1</v>
      </c>
      <c r="B112" t="b">
        <v>1</v>
      </c>
      <c r="C112">
        <v>23</v>
      </c>
      <c r="D112" t="s">
        <v>1191</v>
      </c>
      <c r="E112" t="b">
        <v>1</v>
      </c>
      <c r="F112">
        <v>96</v>
      </c>
      <c r="G112" t="s">
        <v>297</v>
      </c>
      <c r="H112" t="s">
        <v>298</v>
      </c>
      <c r="I112">
        <v>6</v>
      </c>
      <c r="J112">
        <v>0</v>
      </c>
      <c r="K112">
        <v>6</v>
      </c>
      <c r="L112">
        <v>0.46153846153846156</v>
      </c>
      <c r="M112" t="s">
        <v>87</v>
      </c>
      <c r="N112" t="s">
        <v>88</v>
      </c>
      <c r="O112">
        <v>7</v>
      </c>
      <c r="P112" t="s">
        <v>647</v>
      </c>
      <c r="Q112">
        <v>762148743</v>
      </c>
      <c r="R112" t="b">
        <v>1</v>
      </c>
      <c r="S112">
        <v>191</v>
      </c>
      <c r="T112" t="b">
        <v>0</v>
      </c>
      <c r="U112">
        <v>154</v>
      </c>
      <c r="V112">
        <v>0</v>
      </c>
      <c r="W112">
        <v>0</v>
      </c>
      <c r="X112">
        <v>5</v>
      </c>
      <c r="Y112">
        <v>5</v>
      </c>
      <c r="Z112">
        <v>13</v>
      </c>
      <c r="AA112">
        <v>6</v>
      </c>
      <c r="AB112">
        <v>11</v>
      </c>
    </row>
    <row r="113" spans="1:28" x14ac:dyDescent="0.35">
      <c r="A113" t="b">
        <v>1</v>
      </c>
      <c r="B113" t="b">
        <v>1</v>
      </c>
      <c r="C113">
        <v>23</v>
      </c>
      <c r="D113" t="s">
        <v>1191</v>
      </c>
      <c r="E113" t="b">
        <v>1</v>
      </c>
      <c r="F113">
        <v>110</v>
      </c>
      <c r="G113" t="s">
        <v>308</v>
      </c>
      <c r="H113" t="s">
        <v>309</v>
      </c>
      <c r="I113">
        <v>6</v>
      </c>
      <c r="J113">
        <v>0</v>
      </c>
      <c r="K113">
        <v>6</v>
      </c>
      <c r="L113">
        <v>0.46153846153846156</v>
      </c>
      <c r="M113" t="s">
        <v>89</v>
      </c>
      <c r="N113" t="s">
        <v>88</v>
      </c>
      <c r="O113">
        <v>13</v>
      </c>
      <c r="P113" t="s">
        <v>647</v>
      </c>
      <c r="Q113">
        <v>304912856</v>
      </c>
      <c r="R113" t="b">
        <v>1</v>
      </c>
      <c r="S113">
        <v>175</v>
      </c>
      <c r="T113" t="b">
        <v>0</v>
      </c>
      <c r="U113">
        <v>154</v>
      </c>
      <c r="V113">
        <v>0</v>
      </c>
      <c r="W113">
        <v>0</v>
      </c>
      <c r="X113">
        <v>4</v>
      </c>
      <c r="Y113">
        <v>4</v>
      </c>
      <c r="Z113">
        <v>13</v>
      </c>
      <c r="AA113">
        <v>6</v>
      </c>
      <c r="AB113">
        <v>7</v>
      </c>
    </row>
    <row r="114" spans="1:28" x14ac:dyDescent="0.35">
      <c r="A114" t="b">
        <v>1</v>
      </c>
      <c r="B114" t="b">
        <v>1</v>
      </c>
      <c r="C114">
        <v>23</v>
      </c>
      <c r="D114" t="s">
        <v>1191</v>
      </c>
      <c r="E114" t="b">
        <v>1</v>
      </c>
      <c r="F114">
        <v>185</v>
      </c>
      <c r="G114" t="s">
        <v>359</v>
      </c>
      <c r="H114" t="s">
        <v>298</v>
      </c>
      <c r="I114">
        <v>5</v>
      </c>
      <c r="J114">
        <v>0</v>
      </c>
      <c r="K114">
        <v>5</v>
      </c>
      <c r="L114">
        <v>0.38461538461538464</v>
      </c>
      <c r="M114" t="s">
        <v>89</v>
      </c>
      <c r="N114" t="s">
        <v>88</v>
      </c>
      <c r="O114">
        <v>10</v>
      </c>
      <c r="P114" t="s">
        <v>647</v>
      </c>
      <c r="Q114">
        <v>581731624</v>
      </c>
      <c r="R114" t="b">
        <v>1</v>
      </c>
      <c r="S114">
        <v>178</v>
      </c>
      <c r="T114" t="b">
        <v>0</v>
      </c>
      <c r="U114">
        <v>106</v>
      </c>
      <c r="V114">
        <v>0</v>
      </c>
      <c r="W114">
        <v>0</v>
      </c>
      <c r="X114">
        <v>5</v>
      </c>
      <c r="Y114">
        <v>5</v>
      </c>
      <c r="Z114">
        <v>13</v>
      </c>
      <c r="AA114">
        <v>4</v>
      </c>
      <c r="AB114">
        <v>-13</v>
      </c>
    </row>
    <row r="115" spans="1:28" x14ac:dyDescent="0.35">
      <c r="A115" t="b">
        <v>1</v>
      </c>
      <c r="B115" t="b">
        <v>1</v>
      </c>
      <c r="C115">
        <v>23</v>
      </c>
      <c r="D115" t="s">
        <v>1191</v>
      </c>
      <c r="E115" t="b">
        <v>1</v>
      </c>
      <c r="F115">
        <v>152</v>
      </c>
      <c r="G115" t="s">
        <v>149</v>
      </c>
      <c r="H115" t="s">
        <v>312</v>
      </c>
      <c r="I115">
        <v>5</v>
      </c>
      <c r="J115">
        <v>0</v>
      </c>
      <c r="K115">
        <v>5</v>
      </c>
      <c r="L115">
        <v>0.38461538461538464</v>
      </c>
      <c r="M115" t="s">
        <v>89</v>
      </c>
      <c r="N115" t="s">
        <v>88</v>
      </c>
      <c r="O115">
        <v>7</v>
      </c>
      <c r="P115" t="s">
        <v>647</v>
      </c>
      <c r="Q115">
        <v>1943686051</v>
      </c>
      <c r="R115" t="b">
        <v>1</v>
      </c>
      <c r="S115">
        <v>160</v>
      </c>
      <c r="T115" t="b">
        <v>0</v>
      </c>
      <c r="U115">
        <v>154</v>
      </c>
      <c r="V115">
        <v>0</v>
      </c>
      <c r="W115">
        <v>0</v>
      </c>
      <c r="X115">
        <v>6</v>
      </c>
      <c r="Y115">
        <v>6</v>
      </c>
      <c r="Z115">
        <v>13</v>
      </c>
      <c r="AA115">
        <v>5</v>
      </c>
      <c r="AB115">
        <v>9</v>
      </c>
    </row>
    <row r="116" spans="1:28" x14ac:dyDescent="0.35">
      <c r="A116" t="b">
        <v>1</v>
      </c>
      <c r="B116" t="b">
        <v>1</v>
      </c>
      <c r="C116">
        <v>1</v>
      </c>
      <c r="D116" t="s">
        <v>629</v>
      </c>
      <c r="E116" t="b">
        <v>1</v>
      </c>
      <c r="F116">
        <v>99</v>
      </c>
      <c r="G116" t="s">
        <v>473</v>
      </c>
      <c r="H116" t="s">
        <v>474</v>
      </c>
      <c r="I116">
        <v>8</v>
      </c>
      <c r="J116">
        <v>0</v>
      </c>
      <c r="K116">
        <v>8</v>
      </c>
      <c r="L116">
        <v>0.61538461538461542</v>
      </c>
      <c r="M116" t="s">
        <v>87</v>
      </c>
      <c r="N116" t="s">
        <v>95</v>
      </c>
      <c r="O116">
        <v>1</v>
      </c>
      <c r="P116" t="s">
        <v>647</v>
      </c>
      <c r="Q116">
        <v>66836988</v>
      </c>
      <c r="R116" t="b">
        <v>1</v>
      </c>
      <c r="S116">
        <v>186</v>
      </c>
      <c r="T116" t="b">
        <v>0</v>
      </c>
      <c r="U116">
        <v>106</v>
      </c>
      <c r="V116">
        <v>0</v>
      </c>
      <c r="W116">
        <v>-1</v>
      </c>
      <c r="X116">
        <v>5</v>
      </c>
      <c r="Y116">
        <v>5</v>
      </c>
      <c r="Z116">
        <v>13</v>
      </c>
      <c r="AA116">
        <v>7</v>
      </c>
      <c r="AB116">
        <v>23</v>
      </c>
    </row>
    <row r="117" spans="1:28" x14ac:dyDescent="0.35">
      <c r="A117" t="b">
        <v>1</v>
      </c>
      <c r="B117" t="b">
        <v>1</v>
      </c>
      <c r="C117">
        <v>1</v>
      </c>
      <c r="D117" t="s">
        <v>629</v>
      </c>
      <c r="E117" t="b">
        <v>1</v>
      </c>
      <c r="F117">
        <v>136</v>
      </c>
      <c r="G117" t="s">
        <v>221</v>
      </c>
      <c r="H117" t="s">
        <v>242</v>
      </c>
      <c r="I117">
        <v>7</v>
      </c>
      <c r="J117">
        <v>0</v>
      </c>
      <c r="K117">
        <v>7</v>
      </c>
      <c r="L117">
        <v>0.53846153846153844</v>
      </c>
      <c r="M117" t="s">
        <v>89</v>
      </c>
      <c r="N117" t="s">
        <v>95</v>
      </c>
      <c r="O117">
        <v>1</v>
      </c>
      <c r="P117" t="s">
        <v>649</v>
      </c>
      <c r="Q117">
        <v>1588957396</v>
      </c>
      <c r="R117" t="b">
        <v>1</v>
      </c>
      <c r="S117">
        <v>156</v>
      </c>
      <c r="T117" t="b">
        <v>0</v>
      </c>
      <c r="U117">
        <v>106</v>
      </c>
      <c r="V117">
        <v>0</v>
      </c>
      <c r="W117">
        <v>0</v>
      </c>
      <c r="X117">
        <v>5</v>
      </c>
      <c r="Y117">
        <v>5</v>
      </c>
      <c r="Z117">
        <v>13</v>
      </c>
      <c r="AA117">
        <v>6</v>
      </c>
      <c r="AB117">
        <v>11</v>
      </c>
    </row>
    <row r="118" spans="1:28" x14ac:dyDescent="0.35">
      <c r="A118" t="b">
        <v>1</v>
      </c>
      <c r="B118" t="b">
        <v>1</v>
      </c>
      <c r="C118">
        <v>19</v>
      </c>
      <c r="D118" t="s">
        <v>630</v>
      </c>
      <c r="E118" t="b">
        <v>1</v>
      </c>
      <c r="F118">
        <v>115</v>
      </c>
      <c r="G118" t="s">
        <v>498</v>
      </c>
      <c r="H118" t="s">
        <v>499</v>
      </c>
      <c r="I118">
        <v>10</v>
      </c>
      <c r="J118">
        <v>0</v>
      </c>
      <c r="K118">
        <v>10</v>
      </c>
      <c r="L118">
        <v>0.76923076923076927</v>
      </c>
      <c r="M118" t="s">
        <v>87</v>
      </c>
      <c r="N118" t="s">
        <v>88</v>
      </c>
      <c r="O118">
        <v>8</v>
      </c>
      <c r="P118" t="s">
        <v>647</v>
      </c>
      <c r="Q118">
        <v>515740085</v>
      </c>
      <c r="R118" t="b">
        <v>1</v>
      </c>
      <c r="S118">
        <v>162</v>
      </c>
      <c r="T118" t="b">
        <v>0</v>
      </c>
      <c r="U118">
        <v>31</v>
      </c>
      <c r="V118">
        <v>0</v>
      </c>
      <c r="W118">
        <v>0</v>
      </c>
      <c r="X118">
        <v>5</v>
      </c>
      <c r="Y118">
        <v>5</v>
      </c>
      <c r="Z118">
        <v>13</v>
      </c>
      <c r="AA118">
        <v>8</v>
      </c>
      <c r="AB118">
        <v>41</v>
      </c>
    </row>
    <row r="119" spans="1:28" x14ac:dyDescent="0.35">
      <c r="A119" t="b">
        <v>1</v>
      </c>
      <c r="B119" t="b">
        <v>1</v>
      </c>
      <c r="C119">
        <v>19</v>
      </c>
      <c r="D119" t="s">
        <v>630</v>
      </c>
      <c r="E119" t="b">
        <v>1</v>
      </c>
      <c r="F119">
        <v>258</v>
      </c>
      <c r="G119" t="s">
        <v>226</v>
      </c>
      <c r="H119" t="s">
        <v>239</v>
      </c>
      <c r="I119">
        <v>9</v>
      </c>
      <c r="J119">
        <v>0</v>
      </c>
      <c r="K119">
        <v>9</v>
      </c>
      <c r="L119">
        <v>0.69230769230769229</v>
      </c>
      <c r="M119" t="s">
        <v>89</v>
      </c>
      <c r="N119" t="s">
        <v>88</v>
      </c>
      <c r="O119">
        <v>9</v>
      </c>
      <c r="P119" t="s">
        <v>647</v>
      </c>
      <c r="Q119">
        <v>52844022</v>
      </c>
      <c r="R119" t="b">
        <v>1</v>
      </c>
      <c r="S119">
        <v>110</v>
      </c>
      <c r="T119" t="b">
        <v>0</v>
      </c>
      <c r="U119">
        <v>31</v>
      </c>
      <c r="V119">
        <v>0</v>
      </c>
      <c r="W119">
        <v>0</v>
      </c>
      <c r="X119">
        <v>7</v>
      </c>
      <c r="Y119">
        <v>6</v>
      </c>
      <c r="Z119">
        <v>13</v>
      </c>
      <c r="AA119">
        <v>7</v>
      </c>
      <c r="AB119">
        <v>23</v>
      </c>
    </row>
    <row r="120" spans="1:28" x14ac:dyDescent="0.35">
      <c r="A120" t="b">
        <v>1</v>
      </c>
      <c r="B120" t="b">
        <v>1</v>
      </c>
      <c r="C120">
        <v>19</v>
      </c>
      <c r="D120" t="s">
        <v>630</v>
      </c>
      <c r="E120" t="b">
        <v>1</v>
      </c>
      <c r="F120">
        <v>246</v>
      </c>
      <c r="G120" t="s">
        <v>126</v>
      </c>
      <c r="H120" t="s">
        <v>127</v>
      </c>
      <c r="I120">
        <v>8</v>
      </c>
      <c r="J120">
        <v>0</v>
      </c>
      <c r="K120">
        <v>8</v>
      </c>
      <c r="L120">
        <v>0.61538461538461542</v>
      </c>
      <c r="M120" t="s">
        <v>87</v>
      </c>
      <c r="N120" t="s">
        <v>88</v>
      </c>
      <c r="O120">
        <v>7</v>
      </c>
      <c r="P120" t="s">
        <v>648</v>
      </c>
      <c r="Q120">
        <v>2042686859</v>
      </c>
      <c r="R120" t="b">
        <v>1</v>
      </c>
      <c r="S120">
        <v>172</v>
      </c>
      <c r="T120" t="b">
        <v>0</v>
      </c>
      <c r="U120">
        <v>31</v>
      </c>
      <c r="V120">
        <v>0</v>
      </c>
      <c r="W120">
        <v>-1</v>
      </c>
      <c r="X120">
        <v>7</v>
      </c>
      <c r="Y120">
        <v>5</v>
      </c>
      <c r="Z120">
        <v>13</v>
      </c>
      <c r="AA120">
        <v>6</v>
      </c>
      <c r="AB120">
        <v>9</v>
      </c>
    </row>
    <row r="121" spans="1:28" x14ac:dyDescent="0.35">
      <c r="A121" t="b">
        <v>1</v>
      </c>
      <c r="B121" t="b">
        <v>1</v>
      </c>
      <c r="C121">
        <v>19</v>
      </c>
      <c r="D121" t="s">
        <v>630</v>
      </c>
      <c r="E121" t="b">
        <v>1</v>
      </c>
      <c r="F121">
        <v>146</v>
      </c>
      <c r="G121" t="s">
        <v>656</v>
      </c>
      <c r="H121" t="s">
        <v>141</v>
      </c>
      <c r="I121">
        <v>7</v>
      </c>
      <c r="J121">
        <v>0</v>
      </c>
      <c r="K121">
        <v>7</v>
      </c>
      <c r="L121">
        <v>0.53846153846153844</v>
      </c>
      <c r="M121" t="s">
        <v>89</v>
      </c>
      <c r="N121" t="s">
        <v>88</v>
      </c>
      <c r="O121">
        <v>8</v>
      </c>
      <c r="P121" t="s">
        <v>648</v>
      </c>
      <c r="Q121">
        <v>370884497</v>
      </c>
      <c r="R121" t="b">
        <v>1</v>
      </c>
      <c r="S121">
        <v>169</v>
      </c>
      <c r="T121" t="b">
        <v>0</v>
      </c>
      <c r="U121">
        <v>106</v>
      </c>
      <c r="V121">
        <v>0</v>
      </c>
      <c r="W121">
        <v>-1</v>
      </c>
      <c r="X121">
        <v>6</v>
      </c>
      <c r="Y121">
        <v>4</v>
      </c>
      <c r="Z121">
        <v>13</v>
      </c>
      <c r="AA121">
        <v>6</v>
      </c>
      <c r="AB121">
        <v>17</v>
      </c>
    </row>
    <row r="122" spans="1:28" x14ac:dyDescent="0.35">
      <c r="A122" t="b">
        <v>1</v>
      </c>
      <c r="B122" t="b">
        <v>1</v>
      </c>
      <c r="C122">
        <v>19</v>
      </c>
      <c r="D122" t="s">
        <v>630</v>
      </c>
      <c r="E122" t="b">
        <v>1</v>
      </c>
      <c r="F122">
        <v>245</v>
      </c>
      <c r="G122" t="s">
        <v>238</v>
      </c>
      <c r="H122" t="s">
        <v>239</v>
      </c>
      <c r="I122">
        <v>7</v>
      </c>
      <c r="J122">
        <v>0</v>
      </c>
      <c r="K122">
        <v>7</v>
      </c>
      <c r="L122">
        <v>0.53846153846153844</v>
      </c>
      <c r="M122" t="s">
        <v>87</v>
      </c>
      <c r="N122" t="s">
        <v>88</v>
      </c>
      <c r="O122">
        <v>9</v>
      </c>
      <c r="P122" t="s">
        <v>648</v>
      </c>
      <c r="Q122">
        <v>671309585</v>
      </c>
      <c r="R122" t="b">
        <v>1</v>
      </c>
      <c r="S122">
        <v>133</v>
      </c>
      <c r="T122" t="b">
        <v>0</v>
      </c>
      <c r="U122">
        <v>106</v>
      </c>
      <c r="V122">
        <v>0</v>
      </c>
      <c r="W122">
        <v>0</v>
      </c>
      <c r="X122">
        <v>7</v>
      </c>
      <c r="Y122">
        <v>6</v>
      </c>
      <c r="Z122">
        <v>13</v>
      </c>
      <c r="AA122">
        <v>6</v>
      </c>
      <c r="AB122">
        <v>11</v>
      </c>
    </row>
    <row r="123" spans="1:28" x14ac:dyDescent="0.35">
      <c r="A123" t="b">
        <v>1</v>
      </c>
      <c r="B123" t="b">
        <v>1</v>
      </c>
      <c r="C123">
        <v>19</v>
      </c>
      <c r="D123" t="s">
        <v>630</v>
      </c>
      <c r="E123" t="b">
        <v>1</v>
      </c>
      <c r="F123">
        <v>264</v>
      </c>
      <c r="G123" t="s">
        <v>217</v>
      </c>
      <c r="H123" t="s">
        <v>218</v>
      </c>
      <c r="I123">
        <v>7</v>
      </c>
      <c r="J123">
        <v>0</v>
      </c>
      <c r="K123">
        <v>7</v>
      </c>
      <c r="L123">
        <v>0.53846153846153844</v>
      </c>
      <c r="M123" t="s">
        <v>89</v>
      </c>
      <c r="N123" t="s">
        <v>88</v>
      </c>
      <c r="O123">
        <v>16</v>
      </c>
      <c r="P123" t="s">
        <v>648</v>
      </c>
      <c r="Q123">
        <v>662020146</v>
      </c>
      <c r="R123" t="b">
        <v>1</v>
      </c>
      <c r="S123">
        <v>110</v>
      </c>
      <c r="T123" t="b">
        <v>0</v>
      </c>
      <c r="U123">
        <v>106</v>
      </c>
      <c r="V123">
        <v>0</v>
      </c>
      <c r="W123">
        <v>-1</v>
      </c>
      <c r="X123">
        <v>7</v>
      </c>
      <c r="Y123">
        <v>6</v>
      </c>
      <c r="Z123">
        <v>13</v>
      </c>
      <c r="AA123">
        <v>6</v>
      </c>
      <c r="AB123">
        <v>9</v>
      </c>
    </row>
    <row r="124" spans="1:28" x14ac:dyDescent="0.35">
      <c r="A124" t="b">
        <v>1</v>
      </c>
      <c r="B124" t="b">
        <v>1</v>
      </c>
      <c r="C124">
        <v>19</v>
      </c>
      <c r="D124" t="s">
        <v>630</v>
      </c>
      <c r="E124" t="b">
        <v>1</v>
      </c>
      <c r="F124">
        <v>242</v>
      </c>
      <c r="G124" t="s">
        <v>152</v>
      </c>
      <c r="H124" t="s">
        <v>153</v>
      </c>
      <c r="I124">
        <v>7</v>
      </c>
      <c r="J124">
        <v>0</v>
      </c>
      <c r="K124">
        <v>7</v>
      </c>
      <c r="L124">
        <v>0.53846153846153844</v>
      </c>
      <c r="M124" t="s">
        <v>87</v>
      </c>
      <c r="N124" t="s">
        <v>88</v>
      </c>
      <c r="O124">
        <v>7</v>
      </c>
      <c r="P124" t="s">
        <v>648</v>
      </c>
      <c r="Q124">
        <v>1135975695</v>
      </c>
      <c r="R124" t="b">
        <v>0</v>
      </c>
      <c r="S124">
        <v>100</v>
      </c>
      <c r="T124" t="b">
        <v>0</v>
      </c>
      <c r="U124">
        <v>31</v>
      </c>
      <c r="V124">
        <v>0</v>
      </c>
      <c r="W124">
        <v>0</v>
      </c>
      <c r="X124">
        <v>5</v>
      </c>
      <c r="Y124">
        <v>5</v>
      </c>
      <c r="Z124">
        <v>13</v>
      </c>
      <c r="AA124">
        <v>5</v>
      </c>
      <c r="AB124">
        <v>1</v>
      </c>
    </row>
    <row r="125" spans="1:28" x14ac:dyDescent="0.35">
      <c r="A125" t="b">
        <v>1</v>
      </c>
      <c r="B125" t="b">
        <v>1</v>
      </c>
      <c r="C125">
        <v>19</v>
      </c>
      <c r="D125" t="s">
        <v>630</v>
      </c>
      <c r="E125" t="b">
        <v>1</v>
      </c>
      <c r="F125">
        <v>247</v>
      </c>
      <c r="G125" t="s">
        <v>464</v>
      </c>
      <c r="H125" t="s">
        <v>197</v>
      </c>
      <c r="I125">
        <v>7</v>
      </c>
      <c r="J125">
        <v>0</v>
      </c>
      <c r="K125">
        <v>7</v>
      </c>
      <c r="L125">
        <v>0.53846153846153844</v>
      </c>
      <c r="M125" t="s">
        <v>87</v>
      </c>
      <c r="N125" t="s">
        <v>88</v>
      </c>
      <c r="O125">
        <v>10</v>
      </c>
      <c r="P125" t="s">
        <v>648</v>
      </c>
      <c r="Q125">
        <v>2055619657</v>
      </c>
      <c r="R125" t="b">
        <v>1</v>
      </c>
      <c r="S125">
        <v>73</v>
      </c>
      <c r="T125" t="b">
        <v>0</v>
      </c>
      <c r="U125">
        <v>106</v>
      </c>
      <c r="V125">
        <v>0</v>
      </c>
      <c r="W125">
        <v>-1</v>
      </c>
      <c r="X125">
        <v>6</v>
      </c>
      <c r="Y125">
        <v>6</v>
      </c>
      <c r="Z125">
        <v>13</v>
      </c>
      <c r="AA125">
        <v>6</v>
      </c>
      <c r="AB125">
        <v>11</v>
      </c>
    </row>
    <row r="126" spans="1:28" x14ac:dyDescent="0.35">
      <c r="A126" t="b">
        <v>1</v>
      </c>
      <c r="B126" t="b">
        <v>1</v>
      </c>
      <c r="C126">
        <v>19</v>
      </c>
      <c r="D126" t="s">
        <v>630</v>
      </c>
      <c r="E126" t="b">
        <v>1</v>
      </c>
      <c r="F126">
        <v>36</v>
      </c>
      <c r="G126" t="s">
        <v>304</v>
      </c>
      <c r="H126" t="s">
        <v>305</v>
      </c>
      <c r="I126">
        <v>6</v>
      </c>
      <c r="J126">
        <v>0</v>
      </c>
      <c r="K126">
        <v>6</v>
      </c>
      <c r="L126">
        <v>0.46153846153846156</v>
      </c>
      <c r="M126" t="s">
        <v>89</v>
      </c>
      <c r="N126" t="s">
        <v>88</v>
      </c>
      <c r="O126">
        <v>11</v>
      </c>
      <c r="P126" t="s">
        <v>648</v>
      </c>
      <c r="Q126">
        <v>1595422570</v>
      </c>
      <c r="R126" t="b">
        <v>1</v>
      </c>
      <c r="S126">
        <v>99</v>
      </c>
      <c r="T126" t="b">
        <v>0</v>
      </c>
      <c r="U126">
        <v>106</v>
      </c>
      <c r="V126">
        <v>0</v>
      </c>
      <c r="W126">
        <v>0</v>
      </c>
      <c r="X126">
        <v>7</v>
      </c>
      <c r="Y126">
        <v>7</v>
      </c>
      <c r="Z126">
        <v>13</v>
      </c>
      <c r="AA126">
        <v>5</v>
      </c>
      <c r="AB126">
        <v>7</v>
      </c>
    </row>
    <row r="127" spans="1:28" x14ac:dyDescent="0.35">
      <c r="A127" t="b">
        <v>1</v>
      </c>
      <c r="B127" t="b">
        <v>1</v>
      </c>
      <c r="C127">
        <v>8</v>
      </c>
      <c r="D127" t="s">
        <v>631</v>
      </c>
      <c r="E127" t="b">
        <v>1</v>
      </c>
      <c r="F127">
        <v>45</v>
      </c>
      <c r="G127" t="s">
        <v>513</v>
      </c>
      <c r="H127" t="s">
        <v>420</v>
      </c>
      <c r="I127">
        <v>8</v>
      </c>
      <c r="J127">
        <v>6</v>
      </c>
      <c r="K127">
        <v>14</v>
      </c>
      <c r="L127">
        <v>0.61538461538461542</v>
      </c>
      <c r="M127" t="s">
        <v>89</v>
      </c>
      <c r="N127" t="s">
        <v>88</v>
      </c>
      <c r="O127">
        <v>8</v>
      </c>
      <c r="P127" t="s">
        <v>647</v>
      </c>
      <c r="Q127">
        <v>1427935202</v>
      </c>
      <c r="R127" t="b">
        <v>1</v>
      </c>
      <c r="S127">
        <v>187</v>
      </c>
      <c r="T127" t="b">
        <v>1</v>
      </c>
      <c r="U127">
        <v>31</v>
      </c>
      <c r="V127">
        <v>0</v>
      </c>
      <c r="W127">
        <v>-1</v>
      </c>
      <c r="X127">
        <v>5</v>
      </c>
      <c r="Y127">
        <v>5</v>
      </c>
      <c r="Z127">
        <v>13</v>
      </c>
      <c r="AA127">
        <v>6</v>
      </c>
      <c r="AB127">
        <v>9</v>
      </c>
    </row>
    <row r="128" spans="1:28" x14ac:dyDescent="0.35">
      <c r="A128" t="b">
        <v>1</v>
      </c>
      <c r="B128" t="b">
        <v>1</v>
      </c>
      <c r="C128">
        <v>8</v>
      </c>
      <c r="D128" t="s">
        <v>631</v>
      </c>
      <c r="E128" t="b">
        <v>1</v>
      </c>
      <c r="F128">
        <v>115</v>
      </c>
      <c r="G128" t="s">
        <v>498</v>
      </c>
      <c r="H128" t="s">
        <v>499</v>
      </c>
      <c r="I128">
        <v>10</v>
      </c>
      <c r="J128">
        <v>0</v>
      </c>
      <c r="K128">
        <v>10</v>
      </c>
      <c r="L128">
        <v>0.76923076923076927</v>
      </c>
      <c r="M128" t="s">
        <v>87</v>
      </c>
      <c r="N128" t="s">
        <v>88</v>
      </c>
      <c r="O128">
        <v>8</v>
      </c>
      <c r="P128" t="s">
        <v>647</v>
      </c>
      <c r="Q128">
        <v>1224850295</v>
      </c>
      <c r="R128" t="b">
        <v>1</v>
      </c>
      <c r="S128">
        <v>162</v>
      </c>
      <c r="T128" t="b">
        <v>0</v>
      </c>
      <c r="U128">
        <v>31</v>
      </c>
      <c r="V128">
        <v>0</v>
      </c>
      <c r="W128">
        <v>0</v>
      </c>
      <c r="X128">
        <v>5</v>
      </c>
      <c r="Y128">
        <v>5</v>
      </c>
      <c r="Z128">
        <v>13</v>
      </c>
      <c r="AA128">
        <v>8</v>
      </c>
      <c r="AB128">
        <v>41</v>
      </c>
    </row>
    <row r="129" spans="1:28" x14ac:dyDescent="0.35">
      <c r="A129" t="b">
        <v>1</v>
      </c>
      <c r="B129" t="b">
        <v>1</v>
      </c>
      <c r="C129">
        <v>8</v>
      </c>
      <c r="D129" t="s">
        <v>631</v>
      </c>
      <c r="E129" t="b">
        <v>1</v>
      </c>
      <c r="F129">
        <v>38</v>
      </c>
      <c r="G129" t="s">
        <v>118</v>
      </c>
      <c r="H129" t="s">
        <v>119</v>
      </c>
      <c r="I129">
        <v>9</v>
      </c>
      <c r="J129">
        <v>0</v>
      </c>
      <c r="K129">
        <v>9</v>
      </c>
      <c r="L129">
        <v>0.69230769230769229</v>
      </c>
      <c r="M129" t="s">
        <v>89</v>
      </c>
      <c r="N129" t="s">
        <v>88</v>
      </c>
      <c r="O129">
        <v>8</v>
      </c>
      <c r="P129" t="s">
        <v>648</v>
      </c>
      <c r="Q129">
        <v>804482396</v>
      </c>
      <c r="R129" t="b">
        <v>1</v>
      </c>
      <c r="S129">
        <v>156</v>
      </c>
      <c r="T129" t="b">
        <v>0</v>
      </c>
      <c r="U129">
        <v>31</v>
      </c>
      <c r="V129">
        <v>0</v>
      </c>
      <c r="W129">
        <v>-1</v>
      </c>
      <c r="X129">
        <v>5</v>
      </c>
      <c r="Y129">
        <v>5</v>
      </c>
      <c r="Z129">
        <v>13</v>
      </c>
      <c r="AA129">
        <v>7</v>
      </c>
      <c r="AB129">
        <v>33</v>
      </c>
    </row>
    <row r="130" spans="1:28" x14ac:dyDescent="0.35">
      <c r="A130" t="b">
        <v>1</v>
      </c>
      <c r="B130" t="b">
        <v>1</v>
      </c>
      <c r="C130">
        <v>8</v>
      </c>
      <c r="D130" t="s">
        <v>631</v>
      </c>
      <c r="E130" t="b">
        <v>1</v>
      </c>
      <c r="F130">
        <v>112</v>
      </c>
      <c r="G130" t="s">
        <v>346</v>
      </c>
      <c r="H130" t="s">
        <v>347</v>
      </c>
      <c r="I130">
        <v>9</v>
      </c>
      <c r="J130">
        <v>0</v>
      </c>
      <c r="K130">
        <v>9</v>
      </c>
      <c r="L130">
        <v>0.69230769230769229</v>
      </c>
      <c r="M130" t="s">
        <v>89</v>
      </c>
      <c r="N130" t="s">
        <v>95</v>
      </c>
      <c r="O130">
        <v>8</v>
      </c>
      <c r="P130" t="s">
        <v>648</v>
      </c>
      <c r="Q130">
        <v>1059282256</v>
      </c>
      <c r="R130" t="b">
        <v>1</v>
      </c>
      <c r="S130">
        <v>175</v>
      </c>
      <c r="T130" t="b">
        <v>0</v>
      </c>
      <c r="U130">
        <v>31</v>
      </c>
      <c r="V130">
        <v>0</v>
      </c>
      <c r="W130">
        <v>0</v>
      </c>
      <c r="X130">
        <v>5</v>
      </c>
      <c r="Y130">
        <v>5</v>
      </c>
      <c r="Z130">
        <v>13</v>
      </c>
      <c r="AA130">
        <v>7</v>
      </c>
      <c r="AB130">
        <v>23</v>
      </c>
    </row>
    <row r="131" spans="1:28" x14ac:dyDescent="0.35">
      <c r="A131" t="b">
        <v>1</v>
      </c>
      <c r="B131" t="b">
        <v>1</v>
      </c>
      <c r="C131">
        <v>8</v>
      </c>
      <c r="D131" t="s">
        <v>631</v>
      </c>
      <c r="E131" t="b">
        <v>1</v>
      </c>
      <c r="F131">
        <v>7</v>
      </c>
      <c r="G131" t="s">
        <v>213</v>
      </c>
      <c r="H131" t="s">
        <v>177</v>
      </c>
      <c r="I131">
        <v>9</v>
      </c>
      <c r="J131">
        <v>0</v>
      </c>
      <c r="K131">
        <v>9</v>
      </c>
      <c r="L131">
        <v>0.69230769230769229</v>
      </c>
      <c r="M131" t="s">
        <v>89</v>
      </c>
      <c r="N131" t="s">
        <v>88</v>
      </c>
      <c r="O131">
        <v>8</v>
      </c>
      <c r="P131" t="s">
        <v>647</v>
      </c>
      <c r="Q131">
        <v>898929243</v>
      </c>
      <c r="R131" t="b">
        <v>1</v>
      </c>
      <c r="S131">
        <v>152</v>
      </c>
      <c r="T131" t="b">
        <v>0</v>
      </c>
      <c r="U131">
        <v>6</v>
      </c>
      <c r="V131">
        <v>0</v>
      </c>
      <c r="W131">
        <v>0</v>
      </c>
      <c r="X131">
        <v>7</v>
      </c>
      <c r="Y131">
        <v>5</v>
      </c>
      <c r="Z131">
        <v>13</v>
      </c>
      <c r="AA131">
        <v>6</v>
      </c>
      <c r="AB131">
        <v>21</v>
      </c>
    </row>
    <row r="132" spans="1:28" x14ac:dyDescent="0.35">
      <c r="A132" t="b">
        <v>1</v>
      </c>
      <c r="B132" t="b">
        <v>1</v>
      </c>
      <c r="C132">
        <v>8</v>
      </c>
      <c r="D132" t="s">
        <v>631</v>
      </c>
      <c r="E132" t="b">
        <v>1</v>
      </c>
      <c r="F132">
        <v>113</v>
      </c>
      <c r="G132" t="s">
        <v>208</v>
      </c>
      <c r="H132" t="s">
        <v>209</v>
      </c>
      <c r="I132">
        <v>8</v>
      </c>
      <c r="J132">
        <v>0</v>
      </c>
      <c r="K132">
        <v>8</v>
      </c>
      <c r="L132">
        <v>0.61538461538461542</v>
      </c>
      <c r="M132" t="s">
        <v>89</v>
      </c>
      <c r="N132" t="s">
        <v>95</v>
      </c>
      <c r="O132">
        <v>8</v>
      </c>
      <c r="P132" t="s">
        <v>647</v>
      </c>
      <c r="Q132">
        <v>94335022</v>
      </c>
      <c r="R132" t="b">
        <v>1</v>
      </c>
      <c r="S132">
        <v>168</v>
      </c>
      <c r="T132" t="b">
        <v>0</v>
      </c>
      <c r="U132">
        <v>31</v>
      </c>
      <c r="V132">
        <v>0</v>
      </c>
      <c r="W132">
        <v>0</v>
      </c>
      <c r="X132">
        <v>6</v>
      </c>
      <c r="Y132">
        <v>4</v>
      </c>
      <c r="Z132">
        <v>13</v>
      </c>
      <c r="AA132">
        <v>6</v>
      </c>
      <c r="AB132">
        <v>15</v>
      </c>
    </row>
    <row r="133" spans="1:28" x14ac:dyDescent="0.35">
      <c r="A133" t="b">
        <v>1</v>
      </c>
      <c r="B133" t="b">
        <v>1</v>
      </c>
      <c r="C133">
        <v>8</v>
      </c>
      <c r="D133" t="s">
        <v>631</v>
      </c>
      <c r="E133" t="b">
        <v>1</v>
      </c>
      <c r="F133">
        <v>83</v>
      </c>
      <c r="G133" t="s">
        <v>419</v>
      </c>
      <c r="H133" t="s">
        <v>158</v>
      </c>
      <c r="I133">
        <v>8</v>
      </c>
      <c r="J133">
        <v>0</v>
      </c>
      <c r="K133">
        <v>8</v>
      </c>
      <c r="L133">
        <v>0.61538461538461542</v>
      </c>
      <c r="M133" t="s">
        <v>87</v>
      </c>
      <c r="N133" t="s">
        <v>88</v>
      </c>
      <c r="O133">
        <v>8</v>
      </c>
      <c r="P133" t="s">
        <v>647</v>
      </c>
      <c r="Q133">
        <v>476377424</v>
      </c>
      <c r="R133" t="b">
        <v>1</v>
      </c>
      <c r="S133">
        <v>187</v>
      </c>
      <c r="T133" t="b">
        <v>0</v>
      </c>
      <c r="U133">
        <v>106</v>
      </c>
      <c r="V133">
        <v>0</v>
      </c>
      <c r="W133">
        <v>0</v>
      </c>
      <c r="X133">
        <v>6</v>
      </c>
      <c r="Y133">
        <v>6</v>
      </c>
      <c r="Z133">
        <v>13</v>
      </c>
      <c r="AA133">
        <v>7</v>
      </c>
      <c r="AB133">
        <v>27</v>
      </c>
    </row>
    <row r="134" spans="1:28" x14ac:dyDescent="0.35">
      <c r="A134" t="b">
        <v>1</v>
      </c>
      <c r="B134" t="b">
        <v>1</v>
      </c>
      <c r="C134">
        <v>8</v>
      </c>
      <c r="D134" t="s">
        <v>631</v>
      </c>
      <c r="E134" t="b">
        <v>1</v>
      </c>
      <c r="F134">
        <v>119</v>
      </c>
      <c r="G134" t="s">
        <v>180</v>
      </c>
      <c r="H134" t="s">
        <v>157</v>
      </c>
      <c r="I134">
        <v>8</v>
      </c>
      <c r="J134">
        <v>0</v>
      </c>
      <c r="K134">
        <v>8</v>
      </c>
      <c r="L134">
        <v>0.61538461538461542</v>
      </c>
      <c r="M134" t="s">
        <v>89</v>
      </c>
      <c r="N134" t="s">
        <v>95</v>
      </c>
      <c r="O134">
        <v>8</v>
      </c>
      <c r="P134" t="s">
        <v>647</v>
      </c>
      <c r="Q134">
        <v>511948986</v>
      </c>
      <c r="R134" t="b">
        <v>1</v>
      </c>
      <c r="S134">
        <v>186</v>
      </c>
      <c r="T134" t="b">
        <v>0</v>
      </c>
      <c r="U134">
        <v>106</v>
      </c>
      <c r="V134">
        <v>0</v>
      </c>
      <c r="W134">
        <v>0</v>
      </c>
      <c r="X134">
        <v>5</v>
      </c>
      <c r="Y134">
        <v>5</v>
      </c>
      <c r="Z134">
        <v>13</v>
      </c>
      <c r="AA134">
        <v>7</v>
      </c>
      <c r="AB134">
        <v>23</v>
      </c>
    </row>
    <row r="135" spans="1:28" x14ac:dyDescent="0.35">
      <c r="A135" t="b">
        <v>1</v>
      </c>
      <c r="B135" t="b">
        <v>1</v>
      </c>
      <c r="C135">
        <v>8</v>
      </c>
      <c r="D135" t="s">
        <v>631</v>
      </c>
      <c r="E135" t="b">
        <v>1</v>
      </c>
      <c r="F135">
        <v>188</v>
      </c>
      <c r="G135" t="s">
        <v>140</v>
      </c>
      <c r="H135" t="s">
        <v>141</v>
      </c>
      <c r="I135">
        <v>8</v>
      </c>
      <c r="J135">
        <v>0</v>
      </c>
      <c r="K135">
        <v>8</v>
      </c>
      <c r="L135">
        <v>0.61538461538461542</v>
      </c>
      <c r="M135" t="s">
        <v>89</v>
      </c>
      <c r="N135" t="s">
        <v>88</v>
      </c>
      <c r="O135">
        <v>8</v>
      </c>
      <c r="P135" t="s">
        <v>648</v>
      </c>
      <c r="Q135">
        <v>171371165</v>
      </c>
      <c r="R135" t="b">
        <v>1</v>
      </c>
      <c r="S135">
        <v>164</v>
      </c>
      <c r="T135" t="b">
        <v>0</v>
      </c>
      <c r="U135">
        <v>106</v>
      </c>
      <c r="V135">
        <v>0</v>
      </c>
      <c r="W135">
        <v>-1</v>
      </c>
      <c r="X135">
        <v>7</v>
      </c>
      <c r="Y135">
        <v>6</v>
      </c>
      <c r="Z135">
        <v>13</v>
      </c>
      <c r="AA135">
        <v>7</v>
      </c>
      <c r="AB135">
        <v>23</v>
      </c>
    </row>
    <row r="136" spans="1:28" x14ac:dyDescent="0.35">
      <c r="A136" t="b">
        <v>1</v>
      </c>
      <c r="B136" t="b">
        <v>1</v>
      </c>
      <c r="C136">
        <v>8</v>
      </c>
      <c r="D136" t="s">
        <v>631</v>
      </c>
      <c r="E136" t="b">
        <v>1</v>
      </c>
      <c r="F136">
        <v>189</v>
      </c>
      <c r="G136" t="s">
        <v>659</v>
      </c>
      <c r="H136" t="s">
        <v>141</v>
      </c>
      <c r="I136">
        <v>8</v>
      </c>
      <c r="J136">
        <v>0</v>
      </c>
      <c r="K136">
        <v>8</v>
      </c>
      <c r="L136">
        <v>0.61538461538461542</v>
      </c>
      <c r="M136" t="s">
        <v>89</v>
      </c>
      <c r="N136" t="s">
        <v>88</v>
      </c>
      <c r="O136">
        <v>8</v>
      </c>
      <c r="P136" t="s">
        <v>648</v>
      </c>
      <c r="Q136">
        <v>659528808</v>
      </c>
      <c r="R136" t="b">
        <v>1</v>
      </c>
      <c r="S136">
        <v>169</v>
      </c>
      <c r="T136" t="b">
        <v>0</v>
      </c>
      <c r="U136">
        <v>31</v>
      </c>
      <c r="V136">
        <v>0</v>
      </c>
      <c r="W136">
        <v>-1</v>
      </c>
      <c r="X136">
        <v>5</v>
      </c>
      <c r="Y136">
        <v>5</v>
      </c>
      <c r="Z136">
        <v>13</v>
      </c>
      <c r="AA136">
        <v>6</v>
      </c>
      <c r="AB136">
        <v>9</v>
      </c>
    </row>
    <row r="137" spans="1:28" x14ac:dyDescent="0.35">
      <c r="A137" t="b">
        <v>1</v>
      </c>
      <c r="B137" t="b">
        <v>1</v>
      </c>
      <c r="C137">
        <v>8</v>
      </c>
      <c r="D137" t="s">
        <v>631</v>
      </c>
      <c r="E137" t="b">
        <v>1</v>
      </c>
      <c r="F137">
        <v>75</v>
      </c>
      <c r="G137" t="s">
        <v>246</v>
      </c>
      <c r="H137" t="s">
        <v>247</v>
      </c>
      <c r="I137">
        <v>7</v>
      </c>
      <c r="J137">
        <v>0</v>
      </c>
      <c r="K137">
        <v>7</v>
      </c>
      <c r="L137">
        <v>0.53846153846153844</v>
      </c>
      <c r="M137" t="s">
        <v>89</v>
      </c>
      <c r="N137" t="s">
        <v>95</v>
      </c>
      <c r="O137">
        <v>8</v>
      </c>
      <c r="P137" t="s">
        <v>648</v>
      </c>
      <c r="Q137">
        <v>1102892695</v>
      </c>
      <c r="R137" t="b">
        <v>1</v>
      </c>
      <c r="S137">
        <v>189</v>
      </c>
      <c r="T137" t="b">
        <v>0</v>
      </c>
      <c r="U137">
        <v>31</v>
      </c>
      <c r="V137">
        <v>0</v>
      </c>
      <c r="W137">
        <v>0</v>
      </c>
      <c r="X137">
        <v>7</v>
      </c>
      <c r="Y137">
        <v>6</v>
      </c>
      <c r="Z137">
        <v>13</v>
      </c>
      <c r="AA137">
        <v>5</v>
      </c>
      <c r="AB137">
        <v>3</v>
      </c>
    </row>
    <row r="138" spans="1:28" x14ac:dyDescent="0.35">
      <c r="A138" t="b">
        <v>1</v>
      </c>
      <c r="B138" t="b">
        <v>1</v>
      </c>
      <c r="C138">
        <v>8</v>
      </c>
      <c r="D138" t="s">
        <v>631</v>
      </c>
      <c r="E138" t="b">
        <v>1</v>
      </c>
      <c r="F138">
        <v>146</v>
      </c>
      <c r="G138" t="s">
        <v>656</v>
      </c>
      <c r="H138" t="s">
        <v>141</v>
      </c>
      <c r="I138">
        <v>7</v>
      </c>
      <c r="J138">
        <v>0</v>
      </c>
      <c r="K138">
        <v>7</v>
      </c>
      <c r="L138">
        <v>0.53846153846153844</v>
      </c>
      <c r="M138" t="s">
        <v>89</v>
      </c>
      <c r="N138" t="s">
        <v>88</v>
      </c>
      <c r="O138">
        <v>8</v>
      </c>
      <c r="P138" t="s">
        <v>648</v>
      </c>
      <c r="Q138">
        <v>131120212</v>
      </c>
      <c r="R138" t="b">
        <v>1</v>
      </c>
      <c r="S138">
        <v>169</v>
      </c>
      <c r="T138" t="b">
        <v>0</v>
      </c>
      <c r="U138">
        <v>106</v>
      </c>
      <c r="V138">
        <v>0</v>
      </c>
      <c r="W138">
        <v>-1</v>
      </c>
      <c r="X138">
        <v>6</v>
      </c>
      <c r="Y138">
        <v>4</v>
      </c>
      <c r="Z138">
        <v>13</v>
      </c>
      <c r="AA138">
        <v>6</v>
      </c>
      <c r="AB138">
        <v>17</v>
      </c>
    </row>
    <row r="139" spans="1:28" x14ac:dyDescent="0.35">
      <c r="A139" t="b">
        <v>1</v>
      </c>
      <c r="B139" t="b">
        <v>1</v>
      </c>
      <c r="C139">
        <v>8</v>
      </c>
      <c r="D139" t="s">
        <v>631</v>
      </c>
      <c r="E139" t="b">
        <v>1</v>
      </c>
      <c r="F139">
        <v>46</v>
      </c>
      <c r="G139" t="s">
        <v>598</v>
      </c>
      <c r="H139" t="s">
        <v>420</v>
      </c>
      <c r="I139">
        <v>7</v>
      </c>
      <c r="J139">
        <v>0</v>
      </c>
      <c r="K139">
        <v>7</v>
      </c>
      <c r="L139">
        <v>0.53846153846153844</v>
      </c>
      <c r="M139" t="s">
        <v>87</v>
      </c>
      <c r="N139" t="s">
        <v>88</v>
      </c>
      <c r="O139">
        <v>8</v>
      </c>
      <c r="P139" t="s">
        <v>647</v>
      </c>
      <c r="Q139">
        <v>1103941562</v>
      </c>
      <c r="R139" t="b">
        <v>1</v>
      </c>
      <c r="S139">
        <v>169</v>
      </c>
      <c r="T139" t="b">
        <v>0</v>
      </c>
      <c r="U139">
        <v>154</v>
      </c>
      <c r="V139">
        <v>0</v>
      </c>
      <c r="W139">
        <v>0</v>
      </c>
      <c r="X139">
        <v>5</v>
      </c>
      <c r="Y139">
        <v>5</v>
      </c>
      <c r="Z139">
        <v>13</v>
      </c>
      <c r="AA139">
        <v>7</v>
      </c>
      <c r="AB139">
        <v>29</v>
      </c>
    </row>
    <row r="140" spans="1:28" x14ac:dyDescent="0.35">
      <c r="A140" t="b">
        <v>1</v>
      </c>
      <c r="B140" t="b">
        <v>1</v>
      </c>
      <c r="C140">
        <v>8</v>
      </c>
      <c r="D140" t="s">
        <v>631</v>
      </c>
      <c r="E140" t="b">
        <v>1</v>
      </c>
      <c r="F140">
        <v>84</v>
      </c>
      <c r="G140" t="s">
        <v>390</v>
      </c>
      <c r="H140" t="s">
        <v>391</v>
      </c>
      <c r="I140">
        <v>7</v>
      </c>
      <c r="J140">
        <v>0</v>
      </c>
      <c r="K140">
        <v>7</v>
      </c>
      <c r="L140">
        <v>0.53846153846153844</v>
      </c>
      <c r="M140" t="s">
        <v>89</v>
      </c>
      <c r="N140" t="s">
        <v>95</v>
      </c>
      <c r="O140">
        <v>8</v>
      </c>
      <c r="P140" t="s">
        <v>647</v>
      </c>
      <c r="Q140">
        <v>2123543</v>
      </c>
      <c r="R140" t="b">
        <v>1</v>
      </c>
      <c r="S140">
        <v>176</v>
      </c>
      <c r="T140" t="b">
        <v>0</v>
      </c>
      <c r="U140">
        <v>106</v>
      </c>
      <c r="V140">
        <v>0</v>
      </c>
      <c r="W140">
        <v>-1</v>
      </c>
      <c r="X140">
        <v>6</v>
      </c>
      <c r="Y140">
        <v>6</v>
      </c>
      <c r="Z140">
        <v>13</v>
      </c>
      <c r="AA140">
        <v>6</v>
      </c>
      <c r="AB140">
        <v>27</v>
      </c>
    </row>
    <row r="141" spans="1:28" x14ac:dyDescent="0.35">
      <c r="A141" t="b">
        <v>1</v>
      </c>
      <c r="B141" t="b">
        <v>1</v>
      </c>
      <c r="C141">
        <v>8</v>
      </c>
      <c r="D141" t="s">
        <v>631</v>
      </c>
      <c r="E141" t="b">
        <v>1</v>
      </c>
      <c r="F141">
        <v>85</v>
      </c>
      <c r="G141" t="s">
        <v>282</v>
      </c>
      <c r="H141" t="s">
        <v>327</v>
      </c>
      <c r="I141">
        <v>7</v>
      </c>
      <c r="J141">
        <v>0</v>
      </c>
      <c r="K141">
        <v>7</v>
      </c>
      <c r="L141">
        <v>0.53846153846153844</v>
      </c>
      <c r="M141" t="s">
        <v>89</v>
      </c>
      <c r="N141" t="s">
        <v>88</v>
      </c>
      <c r="O141">
        <v>8</v>
      </c>
      <c r="P141" t="s">
        <v>648</v>
      </c>
      <c r="Q141">
        <v>2092111487</v>
      </c>
      <c r="R141" t="b">
        <v>1</v>
      </c>
      <c r="S141">
        <v>145</v>
      </c>
      <c r="T141" t="b">
        <v>0</v>
      </c>
      <c r="U141">
        <v>154</v>
      </c>
      <c r="V141">
        <v>0</v>
      </c>
      <c r="W141">
        <v>-1</v>
      </c>
      <c r="X141">
        <v>5</v>
      </c>
      <c r="Y141">
        <v>5</v>
      </c>
      <c r="Z141">
        <v>13</v>
      </c>
      <c r="AA141">
        <v>7</v>
      </c>
      <c r="AB141">
        <v>23</v>
      </c>
    </row>
    <row r="142" spans="1:28" x14ac:dyDescent="0.35">
      <c r="A142" t="b">
        <v>1</v>
      </c>
      <c r="B142" t="b">
        <v>1</v>
      </c>
      <c r="C142">
        <v>8</v>
      </c>
      <c r="D142" t="s">
        <v>631</v>
      </c>
      <c r="E142" t="b">
        <v>1</v>
      </c>
      <c r="F142">
        <v>268</v>
      </c>
      <c r="G142" t="s">
        <v>192</v>
      </c>
      <c r="H142" t="s">
        <v>193</v>
      </c>
      <c r="I142">
        <v>7</v>
      </c>
      <c r="J142">
        <v>0</v>
      </c>
      <c r="K142">
        <v>7</v>
      </c>
      <c r="L142">
        <v>0.53846153846153844</v>
      </c>
      <c r="M142" t="s">
        <v>89</v>
      </c>
      <c r="N142" t="s">
        <v>95</v>
      </c>
      <c r="O142">
        <v>8</v>
      </c>
      <c r="P142" t="s">
        <v>648</v>
      </c>
      <c r="Q142">
        <v>1970092974</v>
      </c>
      <c r="R142" t="b">
        <v>1</v>
      </c>
      <c r="S142">
        <v>121</v>
      </c>
      <c r="T142" t="b">
        <v>0</v>
      </c>
      <c r="U142">
        <v>154</v>
      </c>
      <c r="V142">
        <v>0</v>
      </c>
      <c r="W142">
        <v>0</v>
      </c>
      <c r="X142">
        <v>5</v>
      </c>
      <c r="Y142">
        <v>5</v>
      </c>
      <c r="Z142">
        <v>13</v>
      </c>
      <c r="AA142">
        <v>7</v>
      </c>
      <c r="AB142">
        <v>23</v>
      </c>
    </row>
    <row r="143" spans="1:28" x14ac:dyDescent="0.35">
      <c r="A143" t="b">
        <v>1</v>
      </c>
      <c r="B143" t="b">
        <v>1</v>
      </c>
      <c r="C143">
        <v>8</v>
      </c>
      <c r="D143" t="s">
        <v>631</v>
      </c>
      <c r="E143" t="b">
        <v>1</v>
      </c>
      <c r="F143">
        <v>77</v>
      </c>
      <c r="G143" t="s">
        <v>156</v>
      </c>
      <c r="H143" t="s">
        <v>157</v>
      </c>
      <c r="I143">
        <v>6</v>
      </c>
      <c r="J143">
        <v>0</v>
      </c>
      <c r="K143">
        <v>6</v>
      </c>
      <c r="L143">
        <v>0.46153846153846156</v>
      </c>
      <c r="M143" t="s">
        <v>87</v>
      </c>
      <c r="N143" t="s">
        <v>95</v>
      </c>
      <c r="O143">
        <v>8</v>
      </c>
      <c r="P143" t="s">
        <v>649</v>
      </c>
      <c r="Q143">
        <v>1284542013</v>
      </c>
      <c r="R143" t="b">
        <v>1</v>
      </c>
      <c r="S143">
        <v>187</v>
      </c>
      <c r="T143" t="b">
        <v>0</v>
      </c>
      <c r="U143">
        <v>154</v>
      </c>
      <c r="V143">
        <v>0</v>
      </c>
      <c r="W143">
        <v>0</v>
      </c>
      <c r="X143">
        <v>5</v>
      </c>
      <c r="Y143">
        <v>5</v>
      </c>
      <c r="Z143">
        <v>13</v>
      </c>
      <c r="AA143">
        <v>6</v>
      </c>
      <c r="AB143">
        <v>15</v>
      </c>
    </row>
    <row r="144" spans="1:28" x14ac:dyDescent="0.35">
      <c r="A144" t="b">
        <v>1</v>
      </c>
      <c r="B144" t="b">
        <v>1</v>
      </c>
      <c r="C144">
        <v>8</v>
      </c>
      <c r="D144" t="s">
        <v>631</v>
      </c>
      <c r="E144" t="b">
        <v>1</v>
      </c>
      <c r="F144">
        <v>190</v>
      </c>
      <c r="G144" t="s">
        <v>660</v>
      </c>
      <c r="H144" t="s">
        <v>661</v>
      </c>
      <c r="I144">
        <v>5</v>
      </c>
      <c r="J144">
        <v>0</v>
      </c>
      <c r="K144">
        <v>5</v>
      </c>
      <c r="L144">
        <v>0.38461538461538464</v>
      </c>
      <c r="M144" t="s">
        <v>89</v>
      </c>
      <c r="N144" t="s">
        <v>88</v>
      </c>
      <c r="O144">
        <v>8</v>
      </c>
      <c r="P144" t="s">
        <v>647</v>
      </c>
      <c r="Q144">
        <v>953373520</v>
      </c>
      <c r="R144" t="b">
        <v>0</v>
      </c>
      <c r="S144">
        <v>1</v>
      </c>
      <c r="T144" t="b">
        <v>0</v>
      </c>
      <c r="U144">
        <v>154</v>
      </c>
      <c r="V144">
        <v>0</v>
      </c>
      <c r="W144">
        <v>0</v>
      </c>
      <c r="X144">
        <v>5</v>
      </c>
      <c r="Y144">
        <v>5</v>
      </c>
      <c r="Z144">
        <v>13</v>
      </c>
      <c r="AA144">
        <v>5</v>
      </c>
      <c r="AB144">
        <v>1</v>
      </c>
    </row>
    <row r="145" spans="1:28" x14ac:dyDescent="0.35">
      <c r="A145" t="b">
        <v>1</v>
      </c>
      <c r="B145" t="b">
        <v>1</v>
      </c>
      <c r="C145">
        <v>8</v>
      </c>
      <c r="D145" t="s">
        <v>631</v>
      </c>
      <c r="E145" t="b">
        <v>1</v>
      </c>
      <c r="F145">
        <v>205</v>
      </c>
      <c r="G145" t="s">
        <v>250</v>
      </c>
      <c r="H145" t="s">
        <v>251</v>
      </c>
      <c r="I145">
        <v>5</v>
      </c>
      <c r="J145">
        <v>0</v>
      </c>
      <c r="K145">
        <v>5</v>
      </c>
      <c r="L145">
        <v>0.38461538461538464</v>
      </c>
      <c r="M145" t="s">
        <v>89</v>
      </c>
      <c r="N145" t="s">
        <v>95</v>
      </c>
      <c r="O145">
        <v>8</v>
      </c>
      <c r="P145" t="s">
        <v>647</v>
      </c>
      <c r="Q145">
        <v>2052162443</v>
      </c>
      <c r="R145" t="b">
        <v>1</v>
      </c>
      <c r="S145">
        <v>157</v>
      </c>
      <c r="T145" t="b">
        <v>0</v>
      </c>
      <c r="U145">
        <v>154</v>
      </c>
      <c r="V145">
        <v>0</v>
      </c>
      <c r="W145">
        <v>-1</v>
      </c>
      <c r="X145">
        <v>6</v>
      </c>
      <c r="Y145">
        <v>5</v>
      </c>
      <c r="Z145">
        <v>13</v>
      </c>
      <c r="AA145">
        <v>5</v>
      </c>
      <c r="AB145">
        <v>5</v>
      </c>
    </row>
    <row r="146" spans="1:28" x14ac:dyDescent="0.35">
      <c r="A146" t="b">
        <v>1</v>
      </c>
      <c r="B146" t="b">
        <v>1</v>
      </c>
      <c r="C146">
        <v>13</v>
      </c>
      <c r="D146" t="s">
        <v>633</v>
      </c>
      <c r="E146" t="b">
        <v>1</v>
      </c>
      <c r="F146">
        <v>171</v>
      </c>
      <c r="G146" t="s">
        <v>92</v>
      </c>
      <c r="H146" t="s">
        <v>93</v>
      </c>
      <c r="I146">
        <v>10</v>
      </c>
      <c r="J146">
        <v>0</v>
      </c>
      <c r="K146">
        <v>10</v>
      </c>
      <c r="L146">
        <v>0.76923076923076927</v>
      </c>
      <c r="M146" t="s">
        <v>89</v>
      </c>
      <c r="N146" t="s">
        <v>88</v>
      </c>
      <c r="O146">
        <v>13</v>
      </c>
      <c r="P146" t="s">
        <v>648</v>
      </c>
      <c r="Q146">
        <v>95081551</v>
      </c>
      <c r="R146" t="b">
        <v>1</v>
      </c>
      <c r="S146">
        <v>165</v>
      </c>
      <c r="T146" t="b">
        <v>0</v>
      </c>
      <c r="U146">
        <v>6</v>
      </c>
      <c r="V146">
        <v>0</v>
      </c>
      <c r="W146">
        <v>0</v>
      </c>
      <c r="X146">
        <v>5</v>
      </c>
      <c r="Y146">
        <v>5</v>
      </c>
      <c r="Z146">
        <v>13</v>
      </c>
      <c r="AA146">
        <v>7</v>
      </c>
      <c r="AB146">
        <v>29</v>
      </c>
    </row>
    <row r="147" spans="1:28" x14ac:dyDescent="0.35">
      <c r="A147" t="b">
        <v>1</v>
      </c>
      <c r="B147" t="b">
        <v>1</v>
      </c>
      <c r="C147">
        <v>13</v>
      </c>
      <c r="D147" t="s">
        <v>633</v>
      </c>
      <c r="E147" t="b">
        <v>1</v>
      </c>
      <c r="F147">
        <v>224</v>
      </c>
      <c r="G147" t="s">
        <v>230</v>
      </c>
      <c r="H147" t="s">
        <v>231</v>
      </c>
      <c r="I147">
        <v>9</v>
      </c>
      <c r="J147">
        <v>0</v>
      </c>
      <c r="K147">
        <v>9</v>
      </c>
      <c r="L147">
        <v>0.69230769230769229</v>
      </c>
      <c r="M147" t="s">
        <v>89</v>
      </c>
      <c r="N147" t="s">
        <v>88</v>
      </c>
      <c r="O147">
        <v>13</v>
      </c>
      <c r="P147" t="s">
        <v>649</v>
      </c>
      <c r="Q147">
        <v>219416068</v>
      </c>
      <c r="R147" t="b">
        <v>1</v>
      </c>
      <c r="S147">
        <v>26</v>
      </c>
      <c r="T147" t="b">
        <v>0</v>
      </c>
      <c r="U147">
        <v>6</v>
      </c>
      <c r="V147">
        <v>0</v>
      </c>
      <c r="W147">
        <v>-1</v>
      </c>
      <c r="X147">
        <v>5</v>
      </c>
      <c r="Y147">
        <v>5</v>
      </c>
      <c r="Z147">
        <v>13</v>
      </c>
      <c r="AA147">
        <v>6</v>
      </c>
      <c r="AB147">
        <v>5</v>
      </c>
    </row>
    <row r="148" spans="1:28" x14ac:dyDescent="0.35">
      <c r="A148" t="b">
        <v>1</v>
      </c>
      <c r="B148" t="b">
        <v>1</v>
      </c>
      <c r="C148">
        <v>13</v>
      </c>
      <c r="D148" t="s">
        <v>633</v>
      </c>
      <c r="E148" t="b">
        <v>1</v>
      </c>
      <c r="F148">
        <v>154</v>
      </c>
      <c r="G148" t="s">
        <v>221</v>
      </c>
      <c r="H148" t="s">
        <v>222</v>
      </c>
      <c r="I148">
        <v>9</v>
      </c>
      <c r="J148">
        <v>0</v>
      </c>
      <c r="K148">
        <v>9</v>
      </c>
      <c r="L148">
        <v>0.69230769230769229</v>
      </c>
      <c r="M148" t="s">
        <v>89</v>
      </c>
      <c r="N148" t="s">
        <v>95</v>
      </c>
      <c r="O148">
        <v>13</v>
      </c>
      <c r="P148" t="s">
        <v>647</v>
      </c>
      <c r="Q148">
        <v>1902008227</v>
      </c>
      <c r="R148" t="b">
        <v>1</v>
      </c>
      <c r="S148">
        <v>173</v>
      </c>
      <c r="T148" t="b">
        <v>0</v>
      </c>
      <c r="U148">
        <v>6</v>
      </c>
      <c r="V148">
        <v>0</v>
      </c>
      <c r="W148">
        <v>0</v>
      </c>
      <c r="X148">
        <v>6</v>
      </c>
      <c r="Y148">
        <v>5</v>
      </c>
      <c r="Z148">
        <v>13</v>
      </c>
      <c r="AA148">
        <v>6</v>
      </c>
      <c r="AB148">
        <v>11</v>
      </c>
    </row>
    <row r="149" spans="1:28" x14ac:dyDescent="0.35">
      <c r="A149" t="b">
        <v>1</v>
      </c>
      <c r="B149" t="b">
        <v>1</v>
      </c>
      <c r="C149">
        <v>13</v>
      </c>
      <c r="D149" t="s">
        <v>633</v>
      </c>
      <c r="E149" t="b">
        <v>1</v>
      </c>
      <c r="F149">
        <v>33</v>
      </c>
      <c r="G149" t="s">
        <v>269</v>
      </c>
      <c r="H149" t="s">
        <v>270</v>
      </c>
      <c r="I149">
        <v>8</v>
      </c>
      <c r="J149">
        <v>0</v>
      </c>
      <c r="K149">
        <v>8</v>
      </c>
      <c r="L149">
        <v>0.61538461538461542</v>
      </c>
      <c r="M149" t="s">
        <v>89</v>
      </c>
      <c r="N149" t="s">
        <v>95</v>
      </c>
      <c r="O149">
        <v>13</v>
      </c>
      <c r="P149" t="s">
        <v>647</v>
      </c>
      <c r="Q149">
        <v>2047076893</v>
      </c>
      <c r="R149" t="b">
        <v>1</v>
      </c>
      <c r="S149">
        <v>169</v>
      </c>
      <c r="T149" t="b">
        <v>0</v>
      </c>
      <c r="U149">
        <v>31</v>
      </c>
      <c r="V149">
        <v>0</v>
      </c>
      <c r="W149">
        <v>-1</v>
      </c>
      <c r="X149">
        <v>5</v>
      </c>
      <c r="Y149">
        <v>5</v>
      </c>
      <c r="Z149">
        <v>13</v>
      </c>
      <c r="AA149">
        <v>6</v>
      </c>
      <c r="AB149">
        <v>11</v>
      </c>
    </row>
    <row r="150" spans="1:28" x14ac:dyDescent="0.35">
      <c r="A150" t="b">
        <v>1</v>
      </c>
      <c r="B150" t="b">
        <v>1</v>
      </c>
      <c r="C150">
        <v>13</v>
      </c>
      <c r="D150" t="s">
        <v>633</v>
      </c>
      <c r="E150" t="b">
        <v>1</v>
      </c>
      <c r="F150">
        <v>58</v>
      </c>
      <c r="G150" t="s">
        <v>256</v>
      </c>
      <c r="H150" t="s">
        <v>212</v>
      </c>
      <c r="I150">
        <v>8</v>
      </c>
      <c r="J150">
        <v>0</v>
      </c>
      <c r="K150">
        <v>8</v>
      </c>
      <c r="L150">
        <v>0.61538461538461542</v>
      </c>
      <c r="M150" t="s">
        <v>87</v>
      </c>
      <c r="N150" t="s">
        <v>95</v>
      </c>
      <c r="O150">
        <v>13</v>
      </c>
      <c r="P150" t="s">
        <v>647</v>
      </c>
      <c r="Q150">
        <v>1593766659</v>
      </c>
      <c r="R150" t="b">
        <v>1</v>
      </c>
      <c r="S150">
        <v>168</v>
      </c>
      <c r="T150" t="b">
        <v>0</v>
      </c>
      <c r="U150">
        <v>31</v>
      </c>
      <c r="V150">
        <v>0</v>
      </c>
      <c r="W150">
        <v>0</v>
      </c>
      <c r="X150">
        <v>7</v>
      </c>
      <c r="Y150">
        <v>6</v>
      </c>
      <c r="Z150">
        <v>13</v>
      </c>
      <c r="AA150">
        <v>6</v>
      </c>
      <c r="AB150">
        <v>17</v>
      </c>
    </row>
    <row r="151" spans="1:28" x14ac:dyDescent="0.35">
      <c r="A151" t="b">
        <v>1</v>
      </c>
      <c r="B151" t="b">
        <v>1</v>
      </c>
      <c r="C151">
        <v>13</v>
      </c>
      <c r="D151" t="s">
        <v>633</v>
      </c>
      <c r="E151" t="b">
        <v>1</v>
      </c>
      <c r="F151">
        <v>104</v>
      </c>
      <c r="G151" t="s">
        <v>282</v>
      </c>
      <c r="H151" t="s">
        <v>283</v>
      </c>
      <c r="I151">
        <v>8</v>
      </c>
      <c r="J151">
        <v>0</v>
      </c>
      <c r="K151">
        <v>8</v>
      </c>
      <c r="L151">
        <v>0.61538461538461542</v>
      </c>
      <c r="M151" t="s">
        <v>89</v>
      </c>
      <c r="N151" t="s">
        <v>95</v>
      </c>
      <c r="O151">
        <v>13</v>
      </c>
      <c r="P151" t="s">
        <v>647</v>
      </c>
      <c r="Q151">
        <v>1655566214</v>
      </c>
      <c r="R151" t="b">
        <v>1</v>
      </c>
      <c r="S151">
        <v>155</v>
      </c>
      <c r="T151" t="b">
        <v>0</v>
      </c>
      <c r="U151">
        <v>106</v>
      </c>
      <c r="V151">
        <v>0</v>
      </c>
      <c r="W151">
        <v>0</v>
      </c>
      <c r="X151">
        <v>5</v>
      </c>
      <c r="Y151">
        <v>5</v>
      </c>
      <c r="Z151">
        <v>13</v>
      </c>
      <c r="AA151">
        <v>7</v>
      </c>
      <c r="AB151">
        <v>37</v>
      </c>
    </row>
    <row r="152" spans="1:28" x14ac:dyDescent="0.35">
      <c r="A152" t="b">
        <v>1</v>
      </c>
      <c r="B152" t="b">
        <v>1</v>
      </c>
      <c r="C152">
        <v>13</v>
      </c>
      <c r="D152" t="s">
        <v>633</v>
      </c>
      <c r="E152" t="b">
        <v>1</v>
      </c>
      <c r="F152">
        <v>132</v>
      </c>
      <c r="G152" t="s">
        <v>145</v>
      </c>
      <c r="H152" t="s">
        <v>146</v>
      </c>
      <c r="I152">
        <v>8</v>
      </c>
      <c r="J152">
        <v>0</v>
      </c>
      <c r="K152">
        <v>8</v>
      </c>
      <c r="L152">
        <v>0.61538461538461542</v>
      </c>
      <c r="M152" t="s">
        <v>89</v>
      </c>
      <c r="N152" t="s">
        <v>88</v>
      </c>
      <c r="O152">
        <v>13</v>
      </c>
      <c r="P152" t="s">
        <v>648</v>
      </c>
      <c r="Q152">
        <v>869393757</v>
      </c>
      <c r="R152" t="b">
        <v>1</v>
      </c>
      <c r="S152">
        <v>174</v>
      </c>
      <c r="T152" t="b">
        <v>0</v>
      </c>
      <c r="U152">
        <v>106</v>
      </c>
      <c r="V152">
        <v>0</v>
      </c>
      <c r="W152">
        <v>0</v>
      </c>
      <c r="X152">
        <v>7</v>
      </c>
      <c r="Y152">
        <v>6</v>
      </c>
      <c r="Z152">
        <v>13</v>
      </c>
      <c r="AA152">
        <v>7</v>
      </c>
      <c r="AB152">
        <v>29</v>
      </c>
    </row>
    <row r="153" spans="1:28" x14ac:dyDescent="0.35">
      <c r="A153" t="b">
        <v>1</v>
      </c>
      <c r="B153" t="b">
        <v>1</v>
      </c>
      <c r="C153">
        <v>13</v>
      </c>
      <c r="D153" t="s">
        <v>633</v>
      </c>
      <c r="E153" t="b">
        <v>1</v>
      </c>
      <c r="F153">
        <v>278</v>
      </c>
      <c r="G153" t="s">
        <v>176</v>
      </c>
      <c r="H153" t="s">
        <v>177</v>
      </c>
      <c r="I153">
        <v>7</v>
      </c>
      <c r="J153">
        <v>0</v>
      </c>
      <c r="K153">
        <v>7</v>
      </c>
      <c r="L153">
        <v>0.53846153846153844</v>
      </c>
      <c r="M153" t="s">
        <v>87</v>
      </c>
      <c r="N153" t="s">
        <v>88</v>
      </c>
      <c r="O153">
        <v>13</v>
      </c>
      <c r="P153" t="s">
        <v>647</v>
      </c>
      <c r="Q153">
        <v>1513694975</v>
      </c>
      <c r="R153" t="b">
        <v>1</v>
      </c>
      <c r="S153">
        <v>100</v>
      </c>
      <c r="T153" t="b">
        <v>0</v>
      </c>
      <c r="U153">
        <v>106</v>
      </c>
      <c r="V153">
        <v>0</v>
      </c>
      <c r="W153">
        <v>0</v>
      </c>
      <c r="X153">
        <v>6</v>
      </c>
      <c r="Y153">
        <v>5</v>
      </c>
      <c r="Z153">
        <v>13</v>
      </c>
      <c r="AA153">
        <v>6</v>
      </c>
      <c r="AB153">
        <v>-1</v>
      </c>
    </row>
    <row r="154" spans="1:28" x14ac:dyDescent="0.35">
      <c r="A154" t="b">
        <v>1</v>
      </c>
      <c r="B154" t="b">
        <v>1</v>
      </c>
      <c r="C154">
        <v>13</v>
      </c>
      <c r="D154" t="s">
        <v>633</v>
      </c>
      <c r="E154" t="b">
        <v>1</v>
      </c>
      <c r="F154">
        <v>236</v>
      </c>
      <c r="G154" t="s">
        <v>226</v>
      </c>
      <c r="H154" t="s">
        <v>243</v>
      </c>
      <c r="I154">
        <v>7</v>
      </c>
      <c r="J154">
        <v>0</v>
      </c>
      <c r="K154">
        <v>7</v>
      </c>
      <c r="L154">
        <v>0.53846153846153844</v>
      </c>
      <c r="M154" t="s">
        <v>89</v>
      </c>
      <c r="N154" t="s">
        <v>95</v>
      </c>
      <c r="O154">
        <v>13</v>
      </c>
      <c r="P154" t="s">
        <v>648</v>
      </c>
      <c r="Q154">
        <v>1449182423</v>
      </c>
      <c r="R154" t="b">
        <v>1</v>
      </c>
      <c r="S154">
        <v>151</v>
      </c>
      <c r="T154" t="b">
        <v>0</v>
      </c>
      <c r="U154">
        <v>154</v>
      </c>
      <c r="V154">
        <v>0</v>
      </c>
      <c r="W154">
        <v>-1</v>
      </c>
      <c r="X154">
        <v>7</v>
      </c>
      <c r="Y154">
        <v>5</v>
      </c>
      <c r="Z154">
        <v>13</v>
      </c>
      <c r="AA154">
        <v>7</v>
      </c>
      <c r="AB154">
        <v>23</v>
      </c>
    </row>
    <row r="155" spans="1:28" x14ac:dyDescent="0.35">
      <c r="A155" t="b">
        <v>1</v>
      </c>
      <c r="B155" t="b">
        <v>1</v>
      </c>
      <c r="C155">
        <v>13</v>
      </c>
      <c r="D155" t="s">
        <v>633</v>
      </c>
      <c r="E155" t="b">
        <v>1</v>
      </c>
      <c r="F155">
        <v>141</v>
      </c>
      <c r="G155" t="s">
        <v>113</v>
      </c>
      <c r="H155" t="s">
        <v>114</v>
      </c>
      <c r="I155">
        <v>7</v>
      </c>
      <c r="J155">
        <v>0</v>
      </c>
      <c r="K155">
        <v>7</v>
      </c>
      <c r="L155">
        <v>0.53846153846153844</v>
      </c>
      <c r="M155" t="s">
        <v>87</v>
      </c>
      <c r="N155" t="s">
        <v>95</v>
      </c>
      <c r="O155">
        <v>13</v>
      </c>
      <c r="P155" t="s">
        <v>647</v>
      </c>
      <c r="Q155">
        <v>1386499780</v>
      </c>
      <c r="R155" t="b">
        <v>1</v>
      </c>
      <c r="S155">
        <v>167</v>
      </c>
      <c r="T155" t="b">
        <v>0</v>
      </c>
      <c r="U155">
        <v>106</v>
      </c>
      <c r="V155">
        <v>0</v>
      </c>
      <c r="W155">
        <v>0</v>
      </c>
      <c r="X155">
        <v>6</v>
      </c>
      <c r="Y155">
        <v>5</v>
      </c>
      <c r="Z155">
        <v>13</v>
      </c>
      <c r="AA155">
        <v>6</v>
      </c>
      <c r="AB155">
        <v>5</v>
      </c>
    </row>
    <row r="156" spans="1:28" x14ac:dyDescent="0.35">
      <c r="A156" t="b">
        <v>1</v>
      </c>
      <c r="B156" t="b">
        <v>1</v>
      </c>
      <c r="C156">
        <v>13</v>
      </c>
      <c r="D156" t="s">
        <v>633</v>
      </c>
      <c r="E156" t="b">
        <v>1</v>
      </c>
      <c r="F156">
        <v>110</v>
      </c>
      <c r="G156" t="s">
        <v>308</v>
      </c>
      <c r="H156" t="s">
        <v>309</v>
      </c>
      <c r="I156">
        <v>6</v>
      </c>
      <c r="J156">
        <v>0</v>
      </c>
      <c r="K156">
        <v>6</v>
      </c>
      <c r="L156">
        <v>0.46153846153846156</v>
      </c>
      <c r="M156" t="s">
        <v>89</v>
      </c>
      <c r="N156" t="s">
        <v>88</v>
      </c>
      <c r="O156">
        <v>13</v>
      </c>
      <c r="P156" t="s">
        <v>647</v>
      </c>
      <c r="Q156">
        <v>1540937123</v>
      </c>
      <c r="R156" t="b">
        <v>1</v>
      </c>
      <c r="S156">
        <v>175</v>
      </c>
      <c r="T156" t="b">
        <v>0</v>
      </c>
      <c r="U156">
        <v>154</v>
      </c>
      <c r="V156">
        <v>0</v>
      </c>
      <c r="W156">
        <v>0</v>
      </c>
      <c r="X156">
        <v>4</v>
      </c>
      <c r="Y156">
        <v>4</v>
      </c>
      <c r="Z156">
        <v>13</v>
      </c>
      <c r="AA156">
        <v>6</v>
      </c>
      <c r="AB156">
        <v>7</v>
      </c>
    </row>
    <row r="157" spans="1:28" x14ac:dyDescent="0.35">
      <c r="A157" t="b">
        <v>1</v>
      </c>
      <c r="B157" t="b">
        <v>1</v>
      </c>
      <c r="C157">
        <v>13</v>
      </c>
      <c r="D157" t="s">
        <v>633</v>
      </c>
      <c r="E157" t="b">
        <v>1</v>
      </c>
      <c r="F157">
        <v>31</v>
      </c>
      <c r="G157" t="s">
        <v>173</v>
      </c>
      <c r="H157" t="s">
        <v>177</v>
      </c>
      <c r="I157">
        <v>6</v>
      </c>
      <c r="J157">
        <v>0</v>
      </c>
      <c r="K157">
        <v>6</v>
      </c>
      <c r="L157">
        <v>0.46153846153846156</v>
      </c>
      <c r="M157" t="s">
        <v>89</v>
      </c>
      <c r="N157" t="s">
        <v>88</v>
      </c>
      <c r="O157">
        <v>13</v>
      </c>
      <c r="P157" t="s">
        <v>647</v>
      </c>
      <c r="Q157">
        <v>818315031</v>
      </c>
      <c r="R157" t="b">
        <v>0</v>
      </c>
      <c r="S157">
        <v>1</v>
      </c>
      <c r="T157" t="b">
        <v>0</v>
      </c>
      <c r="U157">
        <v>106</v>
      </c>
      <c r="V157">
        <v>0</v>
      </c>
      <c r="W157">
        <v>0</v>
      </c>
      <c r="X157">
        <v>6</v>
      </c>
      <c r="Y157">
        <v>5</v>
      </c>
      <c r="Z157">
        <v>13</v>
      </c>
      <c r="AA157">
        <v>5</v>
      </c>
      <c r="AB157">
        <v>1</v>
      </c>
    </row>
    <row r="158" spans="1:28" x14ac:dyDescent="0.35">
      <c r="A158" t="b">
        <v>1</v>
      </c>
      <c r="B158" t="b">
        <v>1</v>
      </c>
      <c r="C158">
        <v>13</v>
      </c>
      <c r="D158" t="s">
        <v>633</v>
      </c>
      <c r="E158" t="b">
        <v>1</v>
      </c>
      <c r="F158">
        <v>276</v>
      </c>
      <c r="G158" t="s">
        <v>525</v>
      </c>
      <c r="H158" t="s">
        <v>526</v>
      </c>
      <c r="I158">
        <v>6</v>
      </c>
      <c r="J158">
        <v>0</v>
      </c>
      <c r="K158">
        <v>6</v>
      </c>
      <c r="L158">
        <v>0.46153846153846156</v>
      </c>
      <c r="M158" t="s">
        <v>89</v>
      </c>
      <c r="N158" t="s">
        <v>88</v>
      </c>
      <c r="O158">
        <v>13</v>
      </c>
      <c r="P158" t="s">
        <v>647</v>
      </c>
      <c r="Q158">
        <v>109661958</v>
      </c>
      <c r="R158" t="b">
        <v>1</v>
      </c>
      <c r="S158">
        <v>180</v>
      </c>
      <c r="T158" t="b">
        <v>0</v>
      </c>
      <c r="U158">
        <v>106</v>
      </c>
      <c r="V158">
        <v>0</v>
      </c>
      <c r="W158">
        <v>0</v>
      </c>
      <c r="X158">
        <v>5</v>
      </c>
      <c r="Y158">
        <v>4</v>
      </c>
      <c r="Z158">
        <v>13</v>
      </c>
      <c r="AA158">
        <v>5</v>
      </c>
      <c r="AB158">
        <v>-1</v>
      </c>
    </row>
    <row r="159" spans="1:28" x14ac:dyDescent="0.35">
      <c r="A159" t="b">
        <v>1</v>
      </c>
      <c r="B159" t="b">
        <v>1</v>
      </c>
      <c r="C159">
        <v>13</v>
      </c>
      <c r="D159" t="s">
        <v>633</v>
      </c>
      <c r="E159" t="b">
        <v>1</v>
      </c>
      <c r="F159">
        <v>218</v>
      </c>
      <c r="G159" t="s">
        <v>376</v>
      </c>
      <c r="H159" t="s">
        <v>377</v>
      </c>
      <c r="I159">
        <v>5</v>
      </c>
      <c r="J159">
        <v>0</v>
      </c>
      <c r="K159">
        <v>5</v>
      </c>
      <c r="L159">
        <v>0.38461538461538464</v>
      </c>
      <c r="M159" t="s">
        <v>87</v>
      </c>
      <c r="N159" t="s">
        <v>88</v>
      </c>
      <c r="O159">
        <v>13</v>
      </c>
      <c r="P159" t="s">
        <v>648</v>
      </c>
      <c r="Q159">
        <v>419618709</v>
      </c>
      <c r="R159" t="b">
        <v>1</v>
      </c>
      <c r="S159">
        <v>15</v>
      </c>
      <c r="T159" t="b">
        <v>0</v>
      </c>
      <c r="U159">
        <v>154</v>
      </c>
      <c r="V159">
        <v>0</v>
      </c>
      <c r="W159">
        <v>0</v>
      </c>
      <c r="X159">
        <v>4</v>
      </c>
      <c r="Y159">
        <v>4</v>
      </c>
      <c r="Z159">
        <v>13</v>
      </c>
      <c r="AA159">
        <v>5</v>
      </c>
      <c r="AB159">
        <v>-3</v>
      </c>
    </row>
    <row r="160" spans="1:28" x14ac:dyDescent="0.35">
      <c r="A160" t="b">
        <v>1</v>
      </c>
      <c r="B160" t="b">
        <v>1</v>
      </c>
      <c r="C160">
        <v>13</v>
      </c>
      <c r="D160" t="s">
        <v>633</v>
      </c>
      <c r="E160" t="b">
        <v>1</v>
      </c>
      <c r="F160">
        <v>212</v>
      </c>
      <c r="G160" t="s">
        <v>394</v>
      </c>
      <c r="H160" t="s">
        <v>395</v>
      </c>
      <c r="I160">
        <v>4</v>
      </c>
      <c r="J160">
        <v>0</v>
      </c>
      <c r="K160">
        <v>4</v>
      </c>
      <c r="L160">
        <v>0.30769230769230771</v>
      </c>
      <c r="M160" t="s">
        <v>87</v>
      </c>
      <c r="N160" t="s">
        <v>95</v>
      </c>
      <c r="O160">
        <v>13</v>
      </c>
      <c r="P160" t="s">
        <v>647</v>
      </c>
      <c r="Q160">
        <v>1027976658</v>
      </c>
      <c r="R160" t="b">
        <v>1</v>
      </c>
      <c r="S160">
        <v>125</v>
      </c>
      <c r="T160" t="b">
        <v>0</v>
      </c>
      <c r="U160">
        <v>154</v>
      </c>
      <c r="V160">
        <v>0</v>
      </c>
      <c r="W160">
        <v>-1</v>
      </c>
      <c r="X160">
        <v>7</v>
      </c>
      <c r="Y160">
        <v>6</v>
      </c>
      <c r="Z160">
        <v>13</v>
      </c>
      <c r="AA160">
        <v>4</v>
      </c>
      <c r="AB160">
        <v>3</v>
      </c>
    </row>
    <row r="161" spans="1:28" x14ac:dyDescent="0.35">
      <c r="A161" t="b">
        <v>1</v>
      </c>
      <c r="B161" t="b">
        <v>1</v>
      </c>
      <c r="C161">
        <v>13</v>
      </c>
      <c r="D161" t="s">
        <v>633</v>
      </c>
      <c r="E161" t="b">
        <v>1</v>
      </c>
      <c r="F161">
        <v>272</v>
      </c>
      <c r="G161" t="s">
        <v>473</v>
      </c>
      <c r="H161" t="s">
        <v>442</v>
      </c>
      <c r="I161">
        <v>4</v>
      </c>
      <c r="J161">
        <v>0</v>
      </c>
      <c r="K161">
        <v>4</v>
      </c>
      <c r="L161">
        <v>0.30769230769230771</v>
      </c>
      <c r="M161" t="s">
        <v>87</v>
      </c>
      <c r="N161" t="s">
        <v>88</v>
      </c>
      <c r="O161">
        <v>13</v>
      </c>
      <c r="P161" t="s">
        <v>648</v>
      </c>
      <c r="Q161">
        <v>1316832238</v>
      </c>
      <c r="R161" t="b">
        <v>1</v>
      </c>
      <c r="S161">
        <v>100</v>
      </c>
      <c r="T161" t="b">
        <v>0</v>
      </c>
      <c r="U161">
        <v>106</v>
      </c>
      <c r="V161">
        <v>0</v>
      </c>
      <c r="W161">
        <v>0</v>
      </c>
      <c r="X161">
        <v>4</v>
      </c>
      <c r="Y161">
        <v>3</v>
      </c>
      <c r="Z161">
        <v>13</v>
      </c>
      <c r="AA161">
        <v>3</v>
      </c>
      <c r="AB161">
        <v>-7</v>
      </c>
    </row>
    <row r="162" spans="1:28" x14ac:dyDescent="0.35">
      <c r="A162" t="b">
        <v>1</v>
      </c>
      <c r="B162" t="b">
        <v>1</v>
      </c>
      <c r="C162">
        <v>13</v>
      </c>
      <c r="D162" t="s">
        <v>633</v>
      </c>
      <c r="E162" t="b">
        <v>1</v>
      </c>
      <c r="F162">
        <v>81</v>
      </c>
      <c r="G162" t="s">
        <v>265</v>
      </c>
      <c r="H162" t="s">
        <v>266</v>
      </c>
      <c r="I162">
        <v>4</v>
      </c>
      <c r="J162">
        <v>0</v>
      </c>
      <c r="K162">
        <v>4</v>
      </c>
      <c r="L162">
        <v>0.30769230769230771</v>
      </c>
      <c r="M162" t="s">
        <v>87</v>
      </c>
      <c r="N162" t="s">
        <v>88</v>
      </c>
      <c r="O162">
        <v>13</v>
      </c>
      <c r="P162" t="s">
        <v>648</v>
      </c>
      <c r="Q162">
        <v>908220320</v>
      </c>
      <c r="R162" t="b">
        <v>1</v>
      </c>
      <c r="S162">
        <v>176</v>
      </c>
      <c r="T162" t="b">
        <v>0</v>
      </c>
      <c r="U162">
        <v>154</v>
      </c>
      <c r="V162">
        <v>0</v>
      </c>
      <c r="W162">
        <v>0</v>
      </c>
      <c r="X162">
        <v>5</v>
      </c>
      <c r="Y162">
        <v>5</v>
      </c>
      <c r="Z162">
        <v>13</v>
      </c>
      <c r="AA162">
        <v>4</v>
      </c>
      <c r="AB162">
        <v>9</v>
      </c>
    </row>
    <row r="163" spans="1:28" x14ac:dyDescent="0.35">
      <c r="A163" t="b">
        <v>1</v>
      </c>
      <c r="B163" t="b">
        <v>1</v>
      </c>
      <c r="C163">
        <v>13</v>
      </c>
      <c r="D163" t="s">
        <v>633</v>
      </c>
      <c r="E163" t="b">
        <v>1</v>
      </c>
      <c r="F163">
        <v>41</v>
      </c>
      <c r="G163" t="s">
        <v>223</v>
      </c>
      <c r="H163" t="s">
        <v>387</v>
      </c>
      <c r="I163">
        <v>4</v>
      </c>
      <c r="J163">
        <v>0</v>
      </c>
      <c r="K163">
        <v>4</v>
      </c>
      <c r="L163">
        <v>0.30769230769230771</v>
      </c>
      <c r="M163" t="s">
        <v>87</v>
      </c>
      <c r="N163" t="s">
        <v>95</v>
      </c>
      <c r="O163">
        <v>13</v>
      </c>
      <c r="P163" t="s">
        <v>648</v>
      </c>
      <c r="Q163">
        <v>1618974512</v>
      </c>
      <c r="R163" t="b">
        <v>1</v>
      </c>
      <c r="S163">
        <v>124</v>
      </c>
      <c r="T163" t="b">
        <v>0</v>
      </c>
      <c r="U163">
        <v>106</v>
      </c>
      <c r="V163">
        <v>0</v>
      </c>
      <c r="W163">
        <v>0</v>
      </c>
      <c r="X163">
        <v>6</v>
      </c>
      <c r="Y163">
        <v>5</v>
      </c>
      <c r="Z163">
        <v>13</v>
      </c>
      <c r="AA163">
        <v>3</v>
      </c>
      <c r="AB163">
        <v>-13</v>
      </c>
    </row>
    <row r="164" spans="1:28" x14ac:dyDescent="0.35">
      <c r="A164" t="b">
        <v>1</v>
      </c>
      <c r="B164" t="b">
        <v>1</v>
      </c>
      <c r="C164">
        <v>11</v>
      </c>
      <c r="D164" t="s">
        <v>634</v>
      </c>
      <c r="E164" t="b">
        <v>1</v>
      </c>
      <c r="F164">
        <v>98</v>
      </c>
      <c r="G164" t="s">
        <v>276</v>
      </c>
      <c r="H164" t="s">
        <v>277</v>
      </c>
      <c r="I164">
        <v>9</v>
      </c>
      <c r="J164">
        <v>0</v>
      </c>
      <c r="K164">
        <v>9</v>
      </c>
      <c r="L164">
        <v>0.69230769230769229</v>
      </c>
      <c r="M164" t="s">
        <v>89</v>
      </c>
      <c r="N164" t="s">
        <v>88</v>
      </c>
      <c r="O164">
        <v>11</v>
      </c>
      <c r="P164" t="s">
        <v>648</v>
      </c>
      <c r="Q164">
        <v>740755718</v>
      </c>
      <c r="R164" t="b">
        <v>1</v>
      </c>
      <c r="S164">
        <v>147</v>
      </c>
      <c r="T164" t="b">
        <v>0</v>
      </c>
      <c r="U164">
        <v>31</v>
      </c>
      <c r="V164">
        <v>0</v>
      </c>
      <c r="W164">
        <v>0</v>
      </c>
      <c r="X164">
        <v>6</v>
      </c>
      <c r="Y164">
        <v>5</v>
      </c>
      <c r="Z164">
        <v>13</v>
      </c>
      <c r="AA164">
        <v>7</v>
      </c>
      <c r="AB164">
        <v>23</v>
      </c>
    </row>
    <row r="165" spans="1:28" x14ac:dyDescent="0.35">
      <c r="A165" t="b">
        <v>1</v>
      </c>
      <c r="B165" t="b">
        <v>1</v>
      </c>
      <c r="C165">
        <v>11</v>
      </c>
      <c r="D165" t="s">
        <v>634</v>
      </c>
      <c r="E165" t="b">
        <v>1</v>
      </c>
      <c r="F165">
        <v>37</v>
      </c>
      <c r="G165" t="s">
        <v>485</v>
      </c>
      <c r="H165" t="s">
        <v>595</v>
      </c>
      <c r="I165">
        <v>7</v>
      </c>
      <c r="J165">
        <v>0</v>
      </c>
      <c r="K165">
        <v>7</v>
      </c>
      <c r="L165">
        <v>0.53846153846153844</v>
      </c>
      <c r="M165" t="s">
        <v>89</v>
      </c>
      <c r="N165" t="s">
        <v>95</v>
      </c>
      <c r="O165">
        <v>11</v>
      </c>
      <c r="P165" t="s">
        <v>649</v>
      </c>
      <c r="Q165">
        <v>2147031932</v>
      </c>
      <c r="R165" t="b">
        <v>1</v>
      </c>
      <c r="S165">
        <v>165</v>
      </c>
      <c r="T165" t="b">
        <v>0</v>
      </c>
      <c r="U165">
        <v>106</v>
      </c>
      <c r="V165">
        <v>0</v>
      </c>
      <c r="W165">
        <v>-1</v>
      </c>
      <c r="X165">
        <v>4</v>
      </c>
      <c r="Y165">
        <v>4</v>
      </c>
      <c r="Z165">
        <v>13</v>
      </c>
      <c r="AA165">
        <v>6</v>
      </c>
      <c r="AB165">
        <v>25</v>
      </c>
    </row>
    <row r="166" spans="1:28" x14ac:dyDescent="0.35">
      <c r="A166" t="b">
        <v>1</v>
      </c>
      <c r="B166" t="b">
        <v>1</v>
      </c>
      <c r="C166">
        <v>11</v>
      </c>
      <c r="D166" t="s">
        <v>634</v>
      </c>
      <c r="E166" t="b">
        <v>1</v>
      </c>
      <c r="F166">
        <v>60</v>
      </c>
      <c r="G166" t="s">
        <v>180</v>
      </c>
      <c r="H166" t="s">
        <v>409</v>
      </c>
      <c r="I166">
        <v>7</v>
      </c>
      <c r="J166">
        <v>0</v>
      </c>
      <c r="K166">
        <v>7</v>
      </c>
      <c r="L166">
        <v>0.53846153846153844</v>
      </c>
      <c r="M166" t="s">
        <v>89</v>
      </c>
      <c r="N166" t="s">
        <v>95</v>
      </c>
      <c r="O166">
        <v>11</v>
      </c>
      <c r="P166" t="s">
        <v>648</v>
      </c>
      <c r="Q166">
        <v>76730849</v>
      </c>
      <c r="R166" t="b">
        <v>1</v>
      </c>
      <c r="S166">
        <v>134</v>
      </c>
      <c r="T166" t="b">
        <v>0</v>
      </c>
      <c r="U166">
        <v>31</v>
      </c>
      <c r="V166">
        <v>0</v>
      </c>
      <c r="W166">
        <v>0</v>
      </c>
      <c r="X166">
        <v>5</v>
      </c>
      <c r="Y166">
        <v>4</v>
      </c>
      <c r="Z166">
        <v>13</v>
      </c>
      <c r="AA166">
        <v>5</v>
      </c>
      <c r="AB166">
        <v>15</v>
      </c>
    </row>
    <row r="167" spans="1:28" x14ac:dyDescent="0.35">
      <c r="A167" t="b">
        <v>1</v>
      </c>
      <c r="B167" t="b">
        <v>1</v>
      </c>
      <c r="C167">
        <v>11</v>
      </c>
      <c r="D167" t="s">
        <v>634</v>
      </c>
      <c r="E167" t="b">
        <v>1</v>
      </c>
      <c r="F167">
        <v>66</v>
      </c>
      <c r="G167" t="s">
        <v>165</v>
      </c>
      <c r="H167" t="s">
        <v>544</v>
      </c>
      <c r="I167">
        <v>7</v>
      </c>
      <c r="J167">
        <v>0</v>
      </c>
      <c r="K167">
        <v>7</v>
      </c>
      <c r="L167">
        <v>0.53846153846153844</v>
      </c>
      <c r="M167" t="s">
        <v>89</v>
      </c>
      <c r="N167" t="s">
        <v>95</v>
      </c>
      <c r="O167">
        <v>11</v>
      </c>
      <c r="P167" t="s">
        <v>647</v>
      </c>
      <c r="Q167">
        <v>1492273820</v>
      </c>
      <c r="R167" t="b">
        <v>1</v>
      </c>
      <c r="S167">
        <v>152</v>
      </c>
      <c r="T167" t="b">
        <v>0</v>
      </c>
      <c r="U167">
        <v>31</v>
      </c>
      <c r="V167">
        <v>0</v>
      </c>
      <c r="W167">
        <v>0</v>
      </c>
      <c r="X167">
        <v>8</v>
      </c>
      <c r="Y167">
        <v>6</v>
      </c>
      <c r="Z167">
        <v>13</v>
      </c>
      <c r="AA167">
        <v>5</v>
      </c>
      <c r="AB167">
        <v>13</v>
      </c>
    </row>
    <row r="168" spans="1:28" x14ac:dyDescent="0.35">
      <c r="A168" t="b">
        <v>1</v>
      </c>
      <c r="B168" t="b">
        <v>1</v>
      </c>
      <c r="C168">
        <v>11</v>
      </c>
      <c r="D168" t="s">
        <v>634</v>
      </c>
      <c r="E168" t="b">
        <v>1</v>
      </c>
      <c r="F168">
        <v>269</v>
      </c>
      <c r="G168" t="s">
        <v>118</v>
      </c>
      <c r="H168" t="s">
        <v>94</v>
      </c>
      <c r="I168">
        <v>7</v>
      </c>
      <c r="J168">
        <v>0</v>
      </c>
      <c r="K168">
        <v>7</v>
      </c>
      <c r="L168">
        <v>0.53846153846153844</v>
      </c>
      <c r="M168" t="s">
        <v>89</v>
      </c>
      <c r="N168" t="s">
        <v>88</v>
      </c>
      <c r="O168">
        <v>11</v>
      </c>
      <c r="P168" t="s">
        <v>648</v>
      </c>
      <c r="Q168">
        <v>1892871389</v>
      </c>
      <c r="R168" t="b">
        <v>1</v>
      </c>
      <c r="S168">
        <v>154</v>
      </c>
      <c r="T168" t="b">
        <v>0</v>
      </c>
      <c r="U168">
        <v>31</v>
      </c>
      <c r="V168">
        <v>0</v>
      </c>
      <c r="W168">
        <v>0</v>
      </c>
      <c r="X168">
        <v>6</v>
      </c>
      <c r="Y168">
        <v>4</v>
      </c>
      <c r="Z168">
        <v>13</v>
      </c>
      <c r="AA168">
        <v>5</v>
      </c>
      <c r="AB168">
        <v>-3</v>
      </c>
    </row>
    <row r="169" spans="1:28" x14ac:dyDescent="0.35">
      <c r="A169" t="b">
        <v>1</v>
      </c>
      <c r="B169" t="b">
        <v>1</v>
      </c>
      <c r="C169">
        <v>11</v>
      </c>
      <c r="D169" t="s">
        <v>634</v>
      </c>
      <c r="E169" t="b">
        <v>1</v>
      </c>
      <c r="F169">
        <v>36</v>
      </c>
      <c r="G169" t="s">
        <v>304</v>
      </c>
      <c r="H169" t="s">
        <v>305</v>
      </c>
      <c r="I169">
        <v>6</v>
      </c>
      <c r="J169">
        <v>0</v>
      </c>
      <c r="K169">
        <v>6</v>
      </c>
      <c r="L169">
        <v>0.46153846153846156</v>
      </c>
      <c r="M169" t="s">
        <v>89</v>
      </c>
      <c r="N169" t="s">
        <v>88</v>
      </c>
      <c r="O169">
        <v>11</v>
      </c>
      <c r="P169" t="s">
        <v>648</v>
      </c>
      <c r="Q169">
        <v>1365725794</v>
      </c>
      <c r="R169" t="b">
        <v>1</v>
      </c>
      <c r="S169">
        <v>99</v>
      </c>
      <c r="T169" t="b">
        <v>0</v>
      </c>
      <c r="U169">
        <v>106</v>
      </c>
      <c r="V169">
        <v>0</v>
      </c>
      <c r="W169">
        <v>0</v>
      </c>
      <c r="X169">
        <v>7</v>
      </c>
      <c r="Y169">
        <v>7</v>
      </c>
      <c r="Z169">
        <v>13</v>
      </c>
      <c r="AA169">
        <v>5</v>
      </c>
      <c r="AB169">
        <v>7</v>
      </c>
    </row>
    <row r="170" spans="1:28" x14ac:dyDescent="0.35">
      <c r="A170" t="b">
        <v>1</v>
      </c>
      <c r="B170" t="b">
        <v>1</v>
      </c>
      <c r="C170">
        <v>11</v>
      </c>
      <c r="D170" t="s">
        <v>634</v>
      </c>
      <c r="E170" t="b">
        <v>1</v>
      </c>
      <c r="F170">
        <v>67</v>
      </c>
      <c r="G170" t="s">
        <v>481</v>
      </c>
      <c r="H170" t="s">
        <v>482</v>
      </c>
      <c r="I170">
        <v>6</v>
      </c>
      <c r="J170">
        <v>0</v>
      </c>
      <c r="K170">
        <v>6</v>
      </c>
      <c r="L170">
        <v>0.46153846153846156</v>
      </c>
      <c r="M170" t="s">
        <v>89</v>
      </c>
      <c r="N170" t="s">
        <v>95</v>
      </c>
      <c r="O170">
        <v>11</v>
      </c>
      <c r="P170" t="s">
        <v>647</v>
      </c>
      <c r="Q170">
        <v>1441176575</v>
      </c>
      <c r="R170" t="b">
        <v>0</v>
      </c>
      <c r="S170">
        <v>100</v>
      </c>
      <c r="T170" t="b">
        <v>0</v>
      </c>
      <c r="U170">
        <v>106</v>
      </c>
      <c r="V170">
        <v>0</v>
      </c>
      <c r="W170">
        <v>0</v>
      </c>
      <c r="X170">
        <v>5</v>
      </c>
      <c r="Y170">
        <v>5</v>
      </c>
      <c r="Z170">
        <v>13</v>
      </c>
      <c r="AA170">
        <v>5</v>
      </c>
      <c r="AB170">
        <v>1</v>
      </c>
    </row>
    <row r="171" spans="1:28" x14ac:dyDescent="0.35">
      <c r="A171" t="b">
        <v>1</v>
      </c>
      <c r="B171" t="b">
        <v>1</v>
      </c>
      <c r="C171">
        <v>11</v>
      </c>
      <c r="D171" t="s">
        <v>634</v>
      </c>
      <c r="E171" t="b">
        <v>1</v>
      </c>
      <c r="F171">
        <v>275</v>
      </c>
      <c r="G171" t="s">
        <v>169</v>
      </c>
      <c r="H171" t="s">
        <v>170</v>
      </c>
      <c r="I171">
        <v>6</v>
      </c>
      <c r="J171">
        <v>0</v>
      </c>
      <c r="K171">
        <v>6</v>
      </c>
      <c r="L171">
        <v>0.46153846153846156</v>
      </c>
      <c r="M171" t="s">
        <v>89</v>
      </c>
      <c r="N171" t="s">
        <v>88</v>
      </c>
      <c r="O171">
        <v>11</v>
      </c>
      <c r="P171" t="s">
        <v>647</v>
      </c>
      <c r="Q171">
        <v>1366388412</v>
      </c>
      <c r="R171" t="b">
        <v>1</v>
      </c>
      <c r="S171">
        <v>160</v>
      </c>
      <c r="T171" t="b">
        <v>0</v>
      </c>
      <c r="U171">
        <v>154</v>
      </c>
      <c r="V171">
        <v>0</v>
      </c>
      <c r="W171">
        <v>0</v>
      </c>
      <c r="X171">
        <v>5</v>
      </c>
      <c r="Y171">
        <v>5</v>
      </c>
      <c r="Z171">
        <v>13</v>
      </c>
      <c r="AA171">
        <v>6</v>
      </c>
      <c r="AB171">
        <v>21</v>
      </c>
    </row>
    <row r="172" spans="1:28" x14ac:dyDescent="0.35">
      <c r="A172" t="b">
        <v>1</v>
      </c>
      <c r="B172" t="b">
        <v>1</v>
      </c>
      <c r="C172">
        <v>11</v>
      </c>
      <c r="D172" t="s">
        <v>634</v>
      </c>
      <c r="E172" t="b">
        <v>1</v>
      </c>
      <c r="F172">
        <v>174</v>
      </c>
      <c r="G172" t="s">
        <v>133</v>
      </c>
      <c r="H172" t="s">
        <v>301</v>
      </c>
      <c r="I172">
        <v>5</v>
      </c>
      <c r="J172">
        <v>0</v>
      </c>
      <c r="K172">
        <v>5</v>
      </c>
      <c r="L172">
        <v>0.38461538461538464</v>
      </c>
      <c r="M172" t="s">
        <v>89</v>
      </c>
      <c r="N172" t="s">
        <v>95</v>
      </c>
      <c r="O172">
        <v>11</v>
      </c>
      <c r="P172" t="s">
        <v>648</v>
      </c>
      <c r="Q172">
        <v>743876600</v>
      </c>
      <c r="R172" t="b">
        <v>1</v>
      </c>
      <c r="S172">
        <v>165</v>
      </c>
      <c r="T172" t="b">
        <v>0</v>
      </c>
      <c r="U172">
        <v>154</v>
      </c>
      <c r="V172">
        <v>0</v>
      </c>
      <c r="W172">
        <v>-1</v>
      </c>
      <c r="X172">
        <v>6</v>
      </c>
      <c r="Y172">
        <v>6</v>
      </c>
      <c r="Z172">
        <v>13</v>
      </c>
      <c r="AA172">
        <v>5</v>
      </c>
      <c r="AB172">
        <v>17</v>
      </c>
    </row>
    <row r="173" spans="1:28" x14ac:dyDescent="0.35">
      <c r="A173" t="b">
        <v>1</v>
      </c>
      <c r="B173" t="b">
        <v>1</v>
      </c>
      <c r="C173">
        <v>11</v>
      </c>
      <c r="D173" t="s">
        <v>634</v>
      </c>
      <c r="E173" t="b">
        <v>1</v>
      </c>
      <c r="F173">
        <v>257</v>
      </c>
      <c r="G173" t="s">
        <v>564</v>
      </c>
      <c r="H173" t="s">
        <v>301</v>
      </c>
      <c r="I173">
        <v>5</v>
      </c>
      <c r="J173">
        <v>0</v>
      </c>
      <c r="K173">
        <v>5</v>
      </c>
      <c r="L173">
        <v>0.38461538461538464</v>
      </c>
      <c r="M173" t="s">
        <v>89</v>
      </c>
      <c r="N173" t="s">
        <v>95</v>
      </c>
      <c r="O173">
        <v>11</v>
      </c>
      <c r="P173" t="s">
        <v>649</v>
      </c>
      <c r="Q173">
        <v>998578661</v>
      </c>
      <c r="R173" t="b">
        <v>1</v>
      </c>
      <c r="S173">
        <v>154</v>
      </c>
      <c r="T173" t="b">
        <v>0</v>
      </c>
      <c r="U173">
        <v>154</v>
      </c>
      <c r="V173">
        <v>0</v>
      </c>
      <c r="W173">
        <v>0</v>
      </c>
      <c r="X173">
        <v>5</v>
      </c>
      <c r="Y173">
        <v>5</v>
      </c>
      <c r="Z173">
        <v>13</v>
      </c>
      <c r="AA173">
        <v>5</v>
      </c>
      <c r="AB173">
        <v>9</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9CFEA-9A2F-46A9-900E-E52D66688DB6}">
  <sheetPr codeName="Sheet27"/>
  <dimension ref="A1:AK27"/>
  <sheetViews>
    <sheetView workbookViewId="0">
      <selection sqref="A1:XFD1048576"/>
    </sheetView>
  </sheetViews>
  <sheetFormatPr defaultRowHeight="14.5" x14ac:dyDescent="0.35"/>
  <cols>
    <col min="1" max="1" width="16.1796875" bestFit="1" customWidth="1"/>
    <col min="2" max="2" width="10" bestFit="1" customWidth="1"/>
    <col min="3" max="3" width="13.26953125" bestFit="1" customWidth="1"/>
    <col min="4" max="4" width="12.453125" bestFit="1" customWidth="1"/>
    <col min="5" max="5" width="20.26953125" bestFit="1" customWidth="1"/>
    <col min="6" max="6" width="9.81640625" bestFit="1" customWidth="1"/>
    <col min="7" max="7" width="20.26953125" customWidth="1"/>
  </cols>
  <sheetData>
    <row r="1" spans="1:37" x14ac:dyDescent="0.35">
      <c r="A1" s="1" t="s">
        <v>662</v>
      </c>
      <c r="B1" t="s">
        <v>72</v>
      </c>
      <c r="C1" t="s">
        <v>663</v>
      </c>
      <c r="D1" t="s">
        <v>664</v>
      </c>
      <c r="E1" t="s">
        <v>665</v>
      </c>
      <c r="F1" t="s">
        <v>666</v>
      </c>
      <c r="H1">
        <v>1</v>
      </c>
      <c r="I1" t="s">
        <v>72</v>
      </c>
      <c r="K1" t="s">
        <v>664</v>
      </c>
      <c r="M1">
        <v>0</v>
      </c>
      <c r="N1">
        <v>1</v>
      </c>
      <c r="O1">
        <v>2</v>
      </c>
      <c r="P1">
        <v>3</v>
      </c>
      <c r="Q1">
        <v>4</v>
      </c>
      <c r="R1">
        <v>5</v>
      </c>
      <c r="S1">
        <v>6</v>
      </c>
      <c r="T1">
        <v>7</v>
      </c>
      <c r="U1">
        <v>8</v>
      </c>
      <c r="V1">
        <v>9</v>
      </c>
      <c r="W1">
        <v>10</v>
      </c>
      <c r="X1">
        <v>11</v>
      </c>
      <c r="Y1">
        <v>12</v>
      </c>
      <c r="Z1">
        <v>13</v>
      </c>
      <c r="AA1">
        <v>14</v>
      </c>
      <c r="AB1">
        <v>15</v>
      </c>
      <c r="AC1">
        <v>16</v>
      </c>
      <c r="AD1">
        <v>17</v>
      </c>
      <c r="AE1">
        <v>18</v>
      </c>
      <c r="AF1">
        <v>19</v>
      </c>
      <c r="AG1">
        <v>20</v>
      </c>
      <c r="AH1">
        <v>21</v>
      </c>
      <c r="AI1">
        <v>22</v>
      </c>
      <c r="AJ1">
        <v>23</v>
      </c>
      <c r="AK1">
        <v>24</v>
      </c>
    </row>
    <row r="2" spans="1:37" x14ac:dyDescent="0.35">
      <c r="A2">
        <v>956</v>
      </c>
      <c r="B2">
        <v>17</v>
      </c>
      <c r="C2">
        <v>0</v>
      </c>
      <c r="D2">
        <v>1</v>
      </c>
      <c r="E2">
        <v>4</v>
      </c>
      <c r="F2" t="b">
        <v>0</v>
      </c>
      <c r="I2">
        <v>18</v>
      </c>
      <c r="J2">
        <v>1</v>
      </c>
      <c r="K2">
        <v>1</v>
      </c>
      <c r="L2" t="s">
        <v>739</v>
      </c>
      <c r="M2">
        <v>2</v>
      </c>
      <c r="N2">
        <v>1</v>
      </c>
      <c r="O2" t="e">
        <v>#N/A</v>
      </c>
      <c r="P2" t="e">
        <v>#N/A</v>
      </c>
      <c r="Q2" t="e">
        <v>#N/A</v>
      </c>
      <c r="R2" t="e">
        <v>#N/A</v>
      </c>
      <c r="S2" t="e">
        <v>#N/A</v>
      </c>
      <c r="T2" t="e">
        <v>#N/A</v>
      </c>
      <c r="U2" t="e">
        <v>#N/A</v>
      </c>
      <c r="V2" t="e">
        <v>#N/A</v>
      </c>
      <c r="W2" t="e">
        <v>#N/A</v>
      </c>
      <c r="X2" t="e">
        <v>#N/A</v>
      </c>
      <c r="Y2" t="e">
        <v>#N/A</v>
      </c>
      <c r="Z2" t="e">
        <v>#N/A</v>
      </c>
      <c r="AA2" t="e">
        <v>#N/A</v>
      </c>
      <c r="AB2" t="e">
        <v>#N/A</v>
      </c>
      <c r="AC2" t="e">
        <v>#N/A</v>
      </c>
      <c r="AD2" t="e">
        <v>#N/A</v>
      </c>
      <c r="AE2" t="e">
        <v>#N/A</v>
      </c>
      <c r="AF2" t="e">
        <v>#N/A</v>
      </c>
      <c r="AG2" t="e">
        <v>#N/A</v>
      </c>
      <c r="AH2" t="e">
        <v>#N/A</v>
      </c>
      <c r="AI2" t="e">
        <v>#N/A</v>
      </c>
      <c r="AJ2" t="e">
        <v>#N/A</v>
      </c>
      <c r="AK2" t="e">
        <v>#N/A</v>
      </c>
    </row>
    <row r="3" spans="1:37" x14ac:dyDescent="0.35">
      <c r="A3">
        <v>957</v>
      </c>
      <c r="B3">
        <v>18</v>
      </c>
      <c r="C3">
        <v>0</v>
      </c>
      <c r="D3">
        <v>2</v>
      </c>
      <c r="E3">
        <v>4</v>
      </c>
      <c r="F3" t="b">
        <v>0</v>
      </c>
      <c r="I3">
        <v>6</v>
      </c>
      <c r="J3">
        <v>1</v>
      </c>
      <c r="K3">
        <v>2</v>
      </c>
      <c r="L3" t="s">
        <v>693</v>
      </c>
      <c r="M3">
        <v>3</v>
      </c>
      <c r="N3">
        <v>2</v>
      </c>
      <c r="O3" t="e">
        <v>#N/A</v>
      </c>
      <c r="P3" t="e">
        <v>#N/A</v>
      </c>
      <c r="Q3" t="e">
        <v>#N/A</v>
      </c>
      <c r="R3" t="e">
        <v>#N/A</v>
      </c>
      <c r="S3" t="e">
        <v>#N/A</v>
      </c>
      <c r="T3" t="e">
        <v>#N/A</v>
      </c>
      <c r="U3" t="e">
        <v>#N/A</v>
      </c>
      <c r="V3" t="e">
        <v>#N/A</v>
      </c>
      <c r="W3" t="e">
        <v>#N/A</v>
      </c>
      <c r="X3" t="e">
        <v>#N/A</v>
      </c>
      <c r="Y3" t="e">
        <v>#N/A</v>
      </c>
      <c r="Z3" t="e">
        <v>#N/A</v>
      </c>
      <c r="AA3" t="e">
        <v>#N/A</v>
      </c>
      <c r="AB3" t="e">
        <v>#N/A</v>
      </c>
      <c r="AC3" t="e">
        <v>#N/A</v>
      </c>
      <c r="AD3" t="e">
        <v>#N/A</v>
      </c>
      <c r="AE3" t="e">
        <v>#N/A</v>
      </c>
      <c r="AF3" t="e">
        <v>#N/A</v>
      </c>
      <c r="AG3" t="e">
        <v>#N/A</v>
      </c>
      <c r="AH3" t="e">
        <v>#N/A</v>
      </c>
      <c r="AI3" t="e">
        <v>#N/A</v>
      </c>
      <c r="AJ3" t="e">
        <v>#N/A</v>
      </c>
      <c r="AK3" t="e">
        <v>#N/A</v>
      </c>
    </row>
    <row r="4" spans="1:37" x14ac:dyDescent="0.35">
      <c r="A4">
        <v>958</v>
      </c>
      <c r="B4">
        <v>6</v>
      </c>
      <c r="C4">
        <v>0</v>
      </c>
      <c r="D4">
        <v>3</v>
      </c>
      <c r="E4">
        <v>4</v>
      </c>
      <c r="F4" t="b">
        <v>0</v>
      </c>
      <c r="I4">
        <v>17</v>
      </c>
      <c r="J4">
        <v>1</v>
      </c>
      <c r="K4">
        <v>3</v>
      </c>
      <c r="L4" t="s">
        <v>735</v>
      </c>
      <c r="M4">
        <v>1</v>
      </c>
      <c r="N4">
        <v>3</v>
      </c>
      <c r="O4" t="e">
        <v>#N/A</v>
      </c>
      <c r="P4" t="e">
        <v>#N/A</v>
      </c>
      <c r="Q4" t="e">
        <v>#N/A</v>
      </c>
      <c r="R4" t="e">
        <v>#N/A</v>
      </c>
      <c r="S4" t="e">
        <v>#N/A</v>
      </c>
      <c r="T4" t="e">
        <v>#N/A</v>
      </c>
      <c r="U4" t="e">
        <v>#N/A</v>
      </c>
      <c r="V4" t="e">
        <v>#N/A</v>
      </c>
      <c r="W4" t="e">
        <v>#N/A</v>
      </c>
      <c r="X4" t="e">
        <v>#N/A</v>
      </c>
      <c r="Y4" t="e">
        <v>#N/A</v>
      </c>
      <c r="Z4" t="e">
        <v>#N/A</v>
      </c>
      <c r="AA4" t="e">
        <v>#N/A</v>
      </c>
      <c r="AB4" t="e">
        <v>#N/A</v>
      </c>
      <c r="AC4" t="e">
        <v>#N/A</v>
      </c>
      <c r="AD4" t="e">
        <v>#N/A</v>
      </c>
      <c r="AE4" t="e">
        <v>#N/A</v>
      </c>
      <c r="AF4" t="e">
        <v>#N/A</v>
      </c>
      <c r="AG4" t="e">
        <v>#N/A</v>
      </c>
      <c r="AH4" t="e">
        <v>#N/A</v>
      </c>
      <c r="AI4" t="e">
        <v>#N/A</v>
      </c>
      <c r="AJ4" t="e">
        <v>#N/A</v>
      </c>
      <c r="AK4" t="e">
        <v>#N/A</v>
      </c>
    </row>
    <row r="5" spans="1:37" x14ac:dyDescent="0.35">
      <c r="A5">
        <v>959</v>
      </c>
      <c r="B5">
        <v>9</v>
      </c>
      <c r="C5">
        <v>0</v>
      </c>
      <c r="D5">
        <v>4</v>
      </c>
      <c r="E5">
        <v>4</v>
      </c>
      <c r="F5" t="b">
        <v>0</v>
      </c>
      <c r="I5">
        <v>9</v>
      </c>
      <c r="J5">
        <v>1</v>
      </c>
      <c r="K5">
        <v>4</v>
      </c>
      <c r="L5" t="s">
        <v>705</v>
      </c>
      <c r="M5">
        <v>4</v>
      </c>
      <c r="N5">
        <v>4</v>
      </c>
      <c r="O5" t="e">
        <v>#N/A</v>
      </c>
      <c r="P5" t="e">
        <v>#N/A</v>
      </c>
      <c r="Q5" t="e">
        <v>#N/A</v>
      </c>
      <c r="R5" t="e">
        <v>#N/A</v>
      </c>
      <c r="S5" t="e">
        <v>#N/A</v>
      </c>
      <c r="T5" t="e">
        <v>#N/A</v>
      </c>
      <c r="U5" t="e">
        <v>#N/A</v>
      </c>
      <c r="V5" t="e">
        <v>#N/A</v>
      </c>
      <c r="W5" t="e">
        <v>#N/A</v>
      </c>
      <c r="X5" t="e">
        <v>#N/A</v>
      </c>
      <c r="Y5" t="e">
        <v>#N/A</v>
      </c>
      <c r="Z5" t="e">
        <v>#N/A</v>
      </c>
      <c r="AA5" t="e">
        <v>#N/A</v>
      </c>
      <c r="AB5" t="e">
        <v>#N/A</v>
      </c>
      <c r="AC5" t="e">
        <v>#N/A</v>
      </c>
      <c r="AD5" t="e">
        <v>#N/A</v>
      </c>
      <c r="AE5" t="e">
        <v>#N/A</v>
      </c>
      <c r="AF5" t="e">
        <v>#N/A</v>
      </c>
      <c r="AG5" t="e">
        <v>#N/A</v>
      </c>
      <c r="AH5" t="e">
        <v>#N/A</v>
      </c>
      <c r="AI5" t="e">
        <v>#N/A</v>
      </c>
      <c r="AJ5" t="e">
        <v>#N/A</v>
      </c>
      <c r="AK5" t="e">
        <v>#N/A</v>
      </c>
    </row>
    <row r="6" spans="1:37" x14ac:dyDescent="0.35">
      <c r="A6">
        <v>960</v>
      </c>
      <c r="B6">
        <v>5</v>
      </c>
      <c r="C6">
        <v>0</v>
      </c>
      <c r="D6">
        <v>5</v>
      </c>
      <c r="E6">
        <v>0</v>
      </c>
      <c r="F6" t="b">
        <v>0</v>
      </c>
      <c r="I6">
        <v>2</v>
      </c>
      <c r="J6">
        <v>1</v>
      </c>
      <c r="K6">
        <v>5</v>
      </c>
      <c r="L6" t="s">
        <v>677</v>
      </c>
      <c r="M6" t="e">
        <v>#N/A</v>
      </c>
      <c r="N6">
        <v>5</v>
      </c>
      <c r="O6" t="e">
        <v>#N/A</v>
      </c>
      <c r="P6" t="e">
        <v>#N/A</v>
      </c>
      <c r="Q6" t="e">
        <v>#N/A</v>
      </c>
      <c r="R6" t="e">
        <v>#N/A</v>
      </c>
      <c r="S6" t="e">
        <v>#N/A</v>
      </c>
      <c r="T6" t="e">
        <v>#N/A</v>
      </c>
      <c r="U6" t="e">
        <v>#N/A</v>
      </c>
      <c r="V6" t="e">
        <v>#N/A</v>
      </c>
      <c r="W6" t="e">
        <v>#N/A</v>
      </c>
      <c r="X6" t="e">
        <v>#N/A</v>
      </c>
      <c r="Y6" t="e">
        <v>#N/A</v>
      </c>
      <c r="Z6" t="e">
        <v>#N/A</v>
      </c>
      <c r="AA6" t="e">
        <v>#N/A</v>
      </c>
      <c r="AB6" t="e">
        <v>#N/A</v>
      </c>
      <c r="AC6" t="e">
        <v>#N/A</v>
      </c>
      <c r="AD6" t="e">
        <v>#N/A</v>
      </c>
      <c r="AE6" t="e">
        <v>#N/A</v>
      </c>
      <c r="AF6" t="e">
        <v>#N/A</v>
      </c>
      <c r="AG6" t="e">
        <v>#N/A</v>
      </c>
      <c r="AH6" t="e">
        <v>#N/A</v>
      </c>
      <c r="AI6" t="e">
        <v>#N/A</v>
      </c>
      <c r="AJ6" t="e">
        <v>#N/A</v>
      </c>
      <c r="AK6" t="e">
        <v>#N/A</v>
      </c>
    </row>
    <row r="7" spans="1:37" x14ac:dyDescent="0.35">
      <c r="A7">
        <v>961</v>
      </c>
      <c r="B7">
        <v>16</v>
      </c>
      <c r="C7">
        <v>0</v>
      </c>
      <c r="D7">
        <v>6</v>
      </c>
      <c r="E7">
        <v>0</v>
      </c>
      <c r="F7" t="b">
        <v>0</v>
      </c>
      <c r="I7">
        <v>4</v>
      </c>
      <c r="J7">
        <v>1</v>
      </c>
      <c r="K7">
        <v>6</v>
      </c>
      <c r="L7" t="s">
        <v>685</v>
      </c>
      <c r="M7" t="e">
        <v>#N/A</v>
      </c>
      <c r="N7">
        <v>6</v>
      </c>
      <c r="O7" t="e">
        <v>#N/A</v>
      </c>
      <c r="P7" t="e">
        <v>#N/A</v>
      </c>
      <c r="Q7" t="e">
        <v>#N/A</v>
      </c>
      <c r="R7" t="e">
        <v>#N/A</v>
      </c>
      <c r="S7" t="e">
        <v>#N/A</v>
      </c>
      <c r="T7" t="e">
        <v>#N/A</v>
      </c>
      <c r="U7" t="e">
        <v>#N/A</v>
      </c>
      <c r="V7" t="e">
        <v>#N/A</v>
      </c>
      <c r="W7" t="e">
        <v>#N/A</v>
      </c>
      <c r="X7" t="e">
        <v>#N/A</v>
      </c>
      <c r="Y7" t="e">
        <v>#N/A</v>
      </c>
      <c r="Z7" t="e">
        <v>#N/A</v>
      </c>
      <c r="AA7" t="e">
        <v>#N/A</v>
      </c>
      <c r="AB7" t="e">
        <v>#N/A</v>
      </c>
      <c r="AC7" t="e">
        <v>#N/A</v>
      </c>
      <c r="AD7" t="e">
        <v>#N/A</v>
      </c>
      <c r="AE7" t="e">
        <v>#N/A</v>
      </c>
      <c r="AF7" t="e">
        <v>#N/A</v>
      </c>
      <c r="AG7" t="e">
        <v>#N/A</v>
      </c>
      <c r="AH7" t="e">
        <v>#N/A</v>
      </c>
      <c r="AI7" t="e">
        <v>#N/A</v>
      </c>
      <c r="AJ7" t="e">
        <v>#N/A</v>
      </c>
      <c r="AK7" t="e">
        <v>#N/A</v>
      </c>
    </row>
    <row r="8" spans="1:37" x14ac:dyDescent="0.35">
      <c r="A8">
        <v>962</v>
      </c>
      <c r="B8">
        <v>8</v>
      </c>
      <c r="C8">
        <v>0</v>
      </c>
      <c r="D8">
        <v>7</v>
      </c>
      <c r="E8">
        <v>0</v>
      </c>
      <c r="F8" t="b">
        <v>0</v>
      </c>
      <c r="I8">
        <v>10</v>
      </c>
      <c r="J8">
        <v>1</v>
      </c>
      <c r="K8">
        <v>7</v>
      </c>
      <c r="L8" t="s">
        <v>709</v>
      </c>
      <c r="M8" t="e">
        <v>#N/A</v>
      </c>
      <c r="N8">
        <v>7</v>
      </c>
      <c r="O8" t="e">
        <v>#N/A</v>
      </c>
      <c r="P8" t="e">
        <v>#N/A</v>
      </c>
      <c r="Q8" t="e">
        <v>#N/A</v>
      </c>
      <c r="R8" t="e">
        <v>#N/A</v>
      </c>
      <c r="S8" t="e">
        <v>#N/A</v>
      </c>
      <c r="T8" t="e">
        <v>#N/A</v>
      </c>
      <c r="U8" t="e">
        <v>#N/A</v>
      </c>
      <c r="V8" t="e">
        <v>#N/A</v>
      </c>
      <c r="W8" t="e">
        <v>#N/A</v>
      </c>
      <c r="X8" t="e">
        <v>#N/A</v>
      </c>
      <c r="Y8" t="e">
        <v>#N/A</v>
      </c>
      <c r="Z8" t="e">
        <v>#N/A</v>
      </c>
      <c r="AA8" t="e">
        <v>#N/A</v>
      </c>
      <c r="AB8" t="e">
        <v>#N/A</v>
      </c>
      <c r="AC8" t="e">
        <v>#N/A</v>
      </c>
      <c r="AD8" t="e">
        <v>#N/A</v>
      </c>
      <c r="AE8" t="e">
        <v>#N/A</v>
      </c>
      <c r="AF8" t="e">
        <v>#N/A</v>
      </c>
      <c r="AG8" t="e">
        <v>#N/A</v>
      </c>
      <c r="AH8" t="e">
        <v>#N/A</v>
      </c>
      <c r="AI8" t="e">
        <v>#N/A</v>
      </c>
      <c r="AJ8" t="e">
        <v>#N/A</v>
      </c>
      <c r="AK8" t="e">
        <v>#N/A</v>
      </c>
    </row>
    <row r="9" spans="1:37" x14ac:dyDescent="0.35">
      <c r="A9">
        <v>963</v>
      </c>
      <c r="B9">
        <v>11</v>
      </c>
      <c r="C9">
        <v>0</v>
      </c>
      <c r="D9">
        <v>8</v>
      </c>
      <c r="E9">
        <v>0</v>
      </c>
      <c r="F9" t="b">
        <v>0</v>
      </c>
      <c r="I9">
        <v>16</v>
      </c>
      <c r="J9">
        <v>1</v>
      </c>
      <c r="K9">
        <v>8</v>
      </c>
      <c r="L9" t="s">
        <v>732</v>
      </c>
      <c r="M9">
        <v>6</v>
      </c>
      <c r="N9">
        <v>8</v>
      </c>
      <c r="O9" t="e">
        <v>#N/A</v>
      </c>
      <c r="P9" t="e">
        <v>#N/A</v>
      </c>
      <c r="Q9" t="e">
        <v>#N/A</v>
      </c>
      <c r="R9" t="e">
        <v>#N/A</v>
      </c>
      <c r="S9" t="e">
        <v>#N/A</v>
      </c>
      <c r="T9" t="e">
        <v>#N/A</v>
      </c>
      <c r="U9" t="e">
        <v>#N/A</v>
      </c>
      <c r="V9" t="e">
        <v>#N/A</v>
      </c>
      <c r="W9" t="e">
        <v>#N/A</v>
      </c>
      <c r="X9" t="e">
        <v>#N/A</v>
      </c>
      <c r="Y9" t="e">
        <v>#N/A</v>
      </c>
      <c r="Z9" t="e">
        <v>#N/A</v>
      </c>
      <c r="AA9" t="e">
        <v>#N/A</v>
      </c>
      <c r="AB9" t="e">
        <v>#N/A</v>
      </c>
      <c r="AC9" t="e">
        <v>#N/A</v>
      </c>
      <c r="AD9" t="e">
        <v>#N/A</v>
      </c>
      <c r="AE9" t="e">
        <v>#N/A</v>
      </c>
      <c r="AF9" t="e">
        <v>#N/A</v>
      </c>
      <c r="AG9" t="e">
        <v>#N/A</v>
      </c>
      <c r="AH9" t="e">
        <v>#N/A</v>
      </c>
      <c r="AI9" t="e">
        <v>#N/A</v>
      </c>
      <c r="AJ9" t="e">
        <v>#N/A</v>
      </c>
      <c r="AK9" t="e">
        <v>#N/A</v>
      </c>
    </row>
    <row r="10" spans="1:37" x14ac:dyDescent="0.35">
      <c r="A10">
        <v>964</v>
      </c>
      <c r="B10">
        <v>18</v>
      </c>
      <c r="C10">
        <v>1</v>
      </c>
      <c r="D10">
        <v>1</v>
      </c>
      <c r="E10">
        <v>8</v>
      </c>
      <c r="F10" t="b">
        <v>1</v>
      </c>
      <c r="I10">
        <v>7</v>
      </c>
      <c r="J10">
        <v>1</v>
      </c>
      <c r="K10">
        <v>9</v>
      </c>
      <c r="L10" t="s">
        <v>697</v>
      </c>
      <c r="M10" t="e">
        <v>#N/A</v>
      </c>
      <c r="N10">
        <v>9</v>
      </c>
      <c r="O10" t="e">
        <v>#N/A</v>
      </c>
      <c r="P10" t="e">
        <v>#N/A</v>
      </c>
      <c r="Q10" t="e">
        <v>#N/A</v>
      </c>
      <c r="R10" t="e">
        <v>#N/A</v>
      </c>
      <c r="S10" t="e">
        <v>#N/A</v>
      </c>
      <c r="T10" t="e">
        <v>#N/A</v>
      </c>
      <c r="U10" t="e">
        <v>#N/A</v>
      </c>
      <c r="V10" t="e">
        <v>#N/A</v>
      </c>
      <c r="W10" t="e">
        <v>#N/A</v>
      </c>
      <c r="X10" t="e">
        <v>#N/A</v>
      </c>
      <c r="Y10" t="e">
        <v>#N/A</v>
      </c>
      <c r="Z10" t="e">
        <v>#N/A</v>
      </c>
      <c r="AA10" t="e">
        <v>#N/A</v>
      </c>
      <c r="AB10" t="e">
        <v>#N/A</v>
      </c>
      <c r="AC10" t="e">
        <v>#N/A</v>
      </c>
      <c r="AD10" t="e">
        <v>#N/A</v>
      </c>
      <c r="AE10" t="e">
        <v>#N/A</v>
      </c>
      <c r="AF10" t="e">
        <v>#N/A</v>
      </c>
      <c r="AG10" t="e">
        <v>#N/A</v>
      </c>
      <c r="AH10" t="e">
        <v>#N/A</v>
      </c>
      <c r="AI10" t="e">
        <v>#N/A</v>
      </c>
      <c r="AJ10" t="e">
        <v>#N/A</v>
      </c>
      <c r="AK10" t="e">
        <v>#N/A</v>
      </c>
    </row>
    <row r="11" spans="1:37" x14ac:dyDescent="0.35">
      <c r="A11">
        <v>965</v>
      </c>
      <c r="B11">
        <v>6</v>
      </c>
      <c r="C11">
        <v>1</v>
      </c>
      <c r="D11">
        <v>2</v>
      </c>
      <c r="E11">
        <v>8</v>
      </c>
      <c r="F11" t="b">
        <v>1</v>
      </c>
      <c r="I11">
        <v>1</v>
      </c>
      <c r="J11">
        <v>1</v>
      </c>
      <c r="K11">
        <v>10</v>
      </c>
      <c r="L11" t="s">
        <v>673</v>
      </c>
      <c r="M11" t="e">
        <v>#N/A</v>
      </c>
      <c r="N11">
        <v>10</v>
      </c>
      <c r="O11" t="e">
        <v>#N/A</v>
      </c>
      <c r="P11" t="e">
        <v>#N/A</v>
      </c>
      <c r="Q11" t="e">
        <v>#N/A</v>
      </c>
      <c r="R11" t="e">
        <v>#N/A</v>
      </c>
      <c r="S11" t="e">
        <v>#N/A</v>
      </c>
      <c r="T11" t="e">
        <v>#N/A</v>
      </c>
      <c r="U11" t="e">
        <v>#N/A</v>
      </c>
      <c r="V11" t="e">
        <v>#N/A</v>
      </c>
      <c r="W11" t="e">
        <v>#N/A</v>
      </c>
      <c r="X11" t="e">
        <v>#N/A</v>
      </c>
      <c r="Y11" t="e">
        <v>#N/A</v>
      </c>
      <c r="Z11" t="e">
        <v>#N/A</v>
      </c>
      <c r="AA11" t="e">
        <v>#N/A</v>
      </c>
      <c r="AB11" t="e">
        <v>#N/A</v>
      </c>
      <c r="AC11" t="e">
        <v>#N/A</v>
      </c>
      <c r="AD11" t="e">
        <v>#N/A</v>
      </c>
      <c r="AE11" t="e">
        <v>#N/A</v>
      </c>
      <c r="AF11" t="e">
        <v>#N/A</v>
      </c>
      <c r="AG11" t="e">
        <v>#N/A</v>
      </c>
      <c r="AH11" t="e">
        <v>#N/A</v>
      </c>
      <c r="AI11" t="e">
        <v>#N/A</v>
      </c>
      <c r="AJ11" t="e">
        <v>#N/A</v>
      </c>
      <c r="AK11" t="e">
        <v>#N/A</v>
      </c>
    </row>
    <row r="12" spans="1:37" x14ac:dyDescent="0.35">
      <c r="A12">
        <v>966</v>
      </c>
      <c r="B12">
        <v>17</v>
      </c>
      <c r="C12">
        <v>1</v>
      </c>
      <c r="D12">
        <v>3</v>
      </c>
      <c r="E12">
        <v>8</v>
      </c>
      <c r="F12" t="b">
        <v>1</v>
      </c>
      <c r="I12">
        <v>14</v>
      </c>
      <c r="J12">
        <v>1</v>
      </c>
      <c r="K12">
        <v>11</v>
      </c>
      <c r="L12" t="s">
        <v>725</v>
      </c>
      <c r="M12" t="e">
        <v>#N/A</v>
      </c>
      <c r="N12">
        <v>11</v>
      </c>
      <c r="O12" t="e">
        <v>#N/A</v>
      </c>
      <c r="P12" t="e">
        <v>#N/A</v>
      </c>
      <c r="Q12" t="e">
        <v>#N/A</v>
      </c>
      <c r="R12" t="e">
        <v>#N/A</v>
      </c>
      <c r="S12" t="e">
        <v>#N/A</v>
      </c>
      <c r="T12" t="e">
        <v>#N/A</v>
      </c>
      <c r="U12" t="e">
        <v>#N/A</v>
      </c>
      <c r="V12" t="e">
        <v>#N/A</v>
      </c>
      <c r="W12" t="e">
        <v>#N/A</v>
      </c>
      <c r="X12" t="e">
        <v>#N/A</v>
      </c>
      <c r="Y12" t="e">
        <v>#N/A</v>
      </c>
      <c r="Z12" t="e">
        <v>#N/A</v>
      </c>
      <c r="AA12" t="e">
        <v>#N/A</v>
      </c>
      <c r="AB12" t="e">
        <v>#N/A</v>
      </c>
      <c r="AC12" t="e">
        <v>#N/A</v>
      </c>
      <c r="AD12" t="e">
        <v>#N/A</v>
      </c>
      <c r="AE12" t="e">
        <v>#N/A</v>
      </c>
      <c r="AF12" t="e">
        <v>#N/A</v>
      </c>
      <c r="AG12" t="e">
        <v>#N/A</v>
      </c>
      <c r="AH12" t="e">
        <v>#N/A</v>
      </c>
      <c r="AI12" t="e">
        <v>#N/A</v>
      </c>
      <c r="AJ12" t="e">
        <v>#N/A</v>
      </c>
      <c r="AK12" t="e">
        <v>#N/A</v>
      </c>
    </row>
    <row r="13" spans="1:37" x14ac:dyDescent="0.35">
      <c r="A13">
        <v>967</v>
      </c>
      <c r="B13">
        <v>9</v>
      </c>
      <c r="C13">
        <v>1</v>
      </c>
      <c r="D13">
        <v>4</v>
      </c>
      <c r="E13">
        <v>8</v>
      </c>
      <c r="F13" t="b">
        <v>1</v>
      </c>
      <c r="I13">
        <v>5</v>
      </c>
      <c r="J13">
        <v>1</v>
      </c>
      <c r="K13">
        <v>12</v>
      </c>
      <c r="L13" t="s">
        <v>689</v>
      </c>
      <c r="M13">
        <v>5</v>
      </c>
      <c r="N13">
        <v>12</v>
      </c>
      <c r="O13" t="e">
        <v>#N/A</v>
      </c>
      <c r="P13" t="e">
        <v>#N/A</v>
      </c>
      <c r="Q13" t="e">
        <v>#N/A</v>
      </c>
      <c r="R13" t="e">
        <v>#N/A</v>
      </c>
      <c r="S13" t="e">
        <v>#N/A</v>
      </c>
      <c r="T13" t="e">
        <v>#N/A</v>
      </c>
      <c r="U13" t="e">
        <v>#N/A</v>
      </c>
      <c r="V13" t="e">
        <v>#N/A</v>
      </c>
      <c r="W13" t="e">
        <v>#N/A</v>
      </c>
      <c r="X13" t="e">
        <v>#N/A</v>
      </c>
      <c r="Y13" t="e">
        <v>#N/A</v>
      </c>
      <c r="Z13" t="e">
        <v>#N/A</v>
      </c>
      <c r="AA13" t="e">
        <v>#N/A</v>
      </c>
      <c r="AB13" t="e">
        <v>#N/A</v>
      </c>
      <c r="AC13" t="e">
        <v>#N/A</v>
      </c>
      <c r="AD13" t="e">
        <v>#N/A</v>
      </c>
      <c r="AE13" t="e">
        <v>#N/A</v>
      </c>
      <c r="AF13" t="e">
        <v>#N/A</v>
      </c>
      <c r="AG13" t="e">
        <v>#N/A</v>
      </c>
      <c r="AH13" t="e">
        <v>#N/A</v>
      </c>
      <c r="AI13" t="e">
        <v>#N/A</v>
      </c>
      <c r="AJ13" t="e">
        <v>#N/A</v>
      </c>
      <c r="AK13" t="e">
        <v>#N/A</v>
      </c>
    </row>
    <row r="14" spans="1:37" x14ac:dyDescent="0.35">
      <c r="A14">
        <v>968</v>
      </c>
      <c r="B14">
        <v>2</v>
      </c>
      <c r="C14">
        <v>1</v>
      </c>
      <c r="D14">
        <v>5</v>
      </c>
      <c r="E14">
        <v>4</v>
      </c>
      <c r="F14" t="b">
        <v>1</v>
      </c>
      <c r="I14">
        <v>13</v>
      </c>
      <c r="J14">
        <v>1</v>
      </c>
      <c r="K14">
        <v>13</v>
      </c>
      <c r="L14" t="s">
        <v>721</v>
      </c>
      <c r="M14" t="e">
        <v>#N/A</v>
      </c>
      <c r="N14">
        <v>13</v>
      </c>
      <c r="O14" t="e">
        <v>#N/A</v>
      </c>
      <c r="P14" t="e">
        <v>#N/A</v>
      </c>
      <c r="Q14" t="e">
        <v>#N/A</v>
      </c>
      <c r="R14" t="e">
        <v>#N/A</v>
      </c>
      <c r="S14" t="e">
        <v>#N/A</v>
      </c>
      <c r="T14" t="e">
        <v>#N/A</v>
      </c>
      <c r="U14" t="e">
        <v>#N/A</v>
      </c>
      <c r="V14" t="e">
        <v>#N/A</v>
      </c>
      <c r="W14" t="e">
        <v>#N/A</v>
      </c>
      <c r="X14" t="e">
        <v>#N/A</v>
      </c>
      <c r="Y14" t="e">
        <v>#N/A</v>
      </c>
      <c r="Z14" t="e">
        <v>#N/A</v>
      </c>
      <c r="AA14" t="e">
        <v>#N/A</v>
      </c>
      <c r="AB14" t="e">
        <v>#N/A</v>
      </c>
      <c r="AC14" t="e">
        <v>#N/A</v>
      </c>
      <c r="AD14" t="e">
        <v>#N/A</v>
      </c>
      <c r="AE14" t="e">
        <v>#N/A</v>
      </c>
      <c r="AF14" t="e">
        <v>#N/A</v>
      </c>
      <c r="AG14" t="e">
        <v>#N/A</v>
      </c>
      <c r="AH14" t="e">
        <v>#N/A</v>
      </c>
      <c r="AI14" t="e">
        <v>#N/A</v>
      </c>
      <c r="AJ14" t="e">
        <v>#N/A</v>
      </c>
      <c r="AK14" t="e">
        <v>#N/A</v>
      </c>
    </row>
    <row r="15" spans="1:37" x14ac:dyDescent="0.35">
      <c r="A15">
        <v>969</v>
      </c>
      <c r="B15">
        <v>4</v>
      </c>
      <c r="C15">
        <v>1</v>
      </c>
      <c r="D15">
        <v>6</v>
      </c>
      <c r="E15">
        <v>4</v>
      </c>
      <c r="F15" t="b">
        <v>1</v>
      </c>
      <c r="I15">
        <v>11</v>
      </c>
      <c r="J15">
        <v>1</v>
      </c>
      <c r="K15">
        <v>14</v>
      </c>
      <c r="L15" t="s">
        <v>713</v>
      </c>
      <c r="M15">
        <v>8</v>
      </c>
      <c r="N15">
        <v>14</v>
      </c>
      <c r="O15" t="e">
        <v>#N/A</v>
      </c>
      <c r="P15" t="e">
        <v>#N/A</v>
      </c>
      <c r="Q15" t="e">
        <v>#N/A</v>
      </c>
      <c r="R15" t="e">
        <v>#N/A</v>
      </c>
      <c r="S15" t="e">
        <v>#N/A</v>
      </c>
      <c r="T15" t="e">
        <v>#N/A</v>
      </c>
      <c r="U15" t="e">
        <v>#N/A</v>
      </c>
      <c r="V15" t="e">
        <v>#N/A</v>
      </c>
      <c r="W15" t="e">
        <v>#N/A</v>
      </c>
      <c r="X15" t="e">
        <v>#N/A</v>
      </c>
      <c r="Y15" t="e">
        <v>#N/A</v>
      </c>
      <c r="Z15" t="e">
        <v>#N/A</v>
      </c>
      <c r="AA15" t="e">
        <v>#N/A</v>
      </c>
      <c r="AB15" t="e">
        <v>#N/A</v>
      </c>
      <c r="AC15" t="e">
        <v>#N/A</v>
      </c>
      <c r="AD15" t="e">
        <v>#N/A</v>
      </c>
      <c r="AE15" t="e">
        <v>#N/A</v>
      </c>
      <c r="AF15" t="e">
        <v>#N/A</v>
      </c>
      <c r="AG15" t="e">
        <v>#N/A</v>
      </c>
      <c r="AH15" t="e">
        <v>#N/A</v>
      </c>
      <c r="AI15" t="e">
        <v>#N/A</v>
      </c>
      <c r="AJ15" t="e">
        <v>#N/A</v>
      </c>
      <c r="AK15" t="e">
        <v>#N/A</v>
      </c>
    </row>
    <row r="16" spans="1:37" x14ac:dyDescent="0.35">
      <c r="A16">
        <v>970</v>
      </c>
      <c r="B16">
        <v>10</v>
      </c>
      <c r="C16">
        <v>1</v>
      </c>
      <c r="D16">
        <v>7</v>
      </c>
      <c r="E16">
        <v>4</v>
      </c>
      <c r="F16" t="b">
        <v>1</v>
      </c>
      <c r="I16">
        <v>8</v>
      </c>
      <c r="J16">
        <v>1</v>
      </c>
      <c r="K16">
        <v>15</v>
      </c>
      <c r="L16" t="s">
        <v>701</v>
      </c>
      <c r="M16">
        <v>7</v>
      </c>
      <c r="N16">
        <v>15</v>
      </c>
      <c r="O16" t="e">
        <v>#N/A</v>
      </c>
      <c r="P16" t="e">
        <v>#N/A</v>
      </c>
      <c r="Q16" t="e">
        <v>#N/A</v>
      </c>
      <c r="R16" t="e">
        <v>#N/A</v>
      </c>
      <c r="S16" t="e">
        <v>#N/A</v>
      </c>
      <c r="T16" t="e">
        <v>#N/A</v>
      </c>
      <c r="U16" t="e">
        <v>#N/A</v>
      </c>
      <c r="V16" t="e">
        <v>#N/A</v>
      </c>
      <c r="W16" t="e">
        <v>#N/A</v>
      </c>
      <c r="X16" t="e">
        <v>#N/A</v>
      </c>
      <c r="Y16" t="e">
        <v>#N/A</v>
      </c>
      <c r="Z16" t="e">
        <v>#N/A</v>
      </c>
      <c r="AA16" t="e">
        <v>#N/A</v>
      </c>
      <c r="AB16" t="e">
        <v>#N/A</v>
      </c>
      <c r="AC16" t="e">
        <v>#N/A</v>
      </c>
      <c r="AD16" t="e">
        <v>#N/A</v>
      </c>
      <c r="AE16" t="e">
        <v>#N/A</v>
      </c>
      <c r="AF16" t="e">
        <v>#N/A</v>
      </c>
      <c r="AG16" t="e">
        <v>#N/A</v>
      </c>
      <c r="AH16" t="e">
        <v>#N/A</v>
      </c>
      <c r="AI16" t="e">
        <v>#N/A</v>
      </c>
      <c r="AJ16" t="e">
        <v>#N/A</v>
      </c>
      <c r="AK16" t="e">
        <v>#N/A</v>
      </c>
    </row>
    <row r="17" spans="1:37" x14ac:dyDescent="0.35">
      <c r="A17">
        <v>971</v>
      </c>
      <c r="B17">
        <v>16</v>
      </c>
      <c r="C17">
        <v>1</v>
      </c>
      <c r="D17">
        <v>8</v>
      </c>
      <c r="E17">
        <v>4</v>
      </c>
      <c r="F17" t="b">
        <v>1</v>
      </c>
      <c r="I17">
        <v>15</v>
      </c>
      <c r="J17">
        <v>1</v>
      </c>
      <c r="K17">
        <v>16</v>
      </c>
      <c r="L17" t="s">
        <v>728</v>
      </c>
      <c r="M17" t="e">
        <v>#N/A</v>
      </c>
      <c r="N17">
        <v>16</v>
      </c>
      <c r="O17" t="e">
        <v>#N/A</v>
      </c>
      <c r="P17" t="e">
        <v>#N/A</v>
      </c>
      <c r="Q17" t="e">
        <v>#N/A</v>
      </c>
      <c r="R17" t="e">
        <v>#N/A</v>
      </c>
      <c r="S17" t="e">
        <v>#N/A</v>
      </c>
      <c r="T17" t="e">
        <v>#N/A</v>
      </c>
      <c r="U17" t="e">
        <v>#N/A</v>
      </c>
      <c r="V17" t="e">
        <v>#N/A</v>
      </c>
      <c r="W17" t="e">
        <v>#N/A</v>
      </c>
      <c r="X17" t="e">
        <v>#N/A</v>
      </c>
      <c r="Y17" t="e">
        <v>#N/A</v>
      </c>
      <c r="Z17" t="e">
        <v>#N/A</v>
      </c>
      <c r="AA17" t="e">
        <v>#N/A</v>
      </c>
      <c r="AB17" t="e">
        <v>#N/A</v>
      </c>
      <c r="AC17" t="e">
        <v>#N/A</v>
      </c>
      <c r="AD17" t="e">
        <v>#N/A</v>
      </c>
      <c r="AE17" t="e">
        <v>#N/A</v>
      </c>
      <c r="AF17" t="e">
        <v>#N/A</v>
      </c>
      <c r="AG17" t="e">
        <v>#N/A</v>
      </c>
      <c r="AH17" t="e">
        <v>#N/A</v>
      </c>
      <c r="AI17" t="e">
        <v>#N/A</v>
      </c>
      <c r="AJ17" t="e">
        <v>#N/A</v>
      </c>
      <c r="AK17" t="e">
        <v>#N/A</v>
      </c>
    </row>
    <row r="18" spans="1:37" x14ac:dyDescent="0.35">
      <c r="A18">
        <v>972</v>
      </c>
      <c r="B18">
        <v>7</v>
      </c>
      <c r="C18">
        <v>1</v>
      </c>
      <c r="D18">
        <v>9</v>
      </c>
      <c r="E18">
        <v>4</v>
      </c>
      <c r="F18" t="b">
        <v>1</v>
      </c>
      <c r="I18">
        <v>12</v>
      </c>
      <c r="J18">
        <v>1</v>
      </c>
      <c r="K18">
        <v>17</v>
      </c>
      <c r="L18" t="s">
        <v>717</v>
      </c>
      <c r="M18" t="e">
        <v>#N/A</v>
      </c>
      <c r="N18">
        <v>17</v>
      </c>
      <c r="O18" t="e">
        <v>#N/A</v>
      </c>
      <c r="P18" t="e">
        <v>#N/A</v>
      </c>
      <c r="Q18" t="e">
        <v>#N/A</v>
      </c>
      <c r="R18" t="e">
        <v>#N/A</v>
      </c>
      <c r="S18" t="e">
        <v>#N/A</v>
      </c>
      <c r="T18" t="e">
        <v>#N/A</v>
      </c>
      <c r="U18" t="e">
        <v>#N/A</v>
      </c>
      <c r="V18" t="e">
        <v>#N/A</v>
      </c>
      <c r="W18" t="e">
        <v>#N/A</v>
      </c>
      <c r="X18" t="e">
        <v>#N/A</v>
      </c>
      <c r="Y18" t="e">
        <v>#N/A</v>
      </c>
      <c r="Z18" t="e">
        <v>#N/A</v>
      </c>
      <c r="AA18" t="e">
        <v>#N/A</v>
      </c>
      <c r="AB18" t="e">
        <v>#N/A</v>
      </c>
      <c r="AC18" t="e">
        <v>#N/A</v>
      </c>
      <c r="AD18" t="e">
        <v>#N/A</v>
      </c>
      <c r="AE18" t="e">
        <v>#N/A</v>
      </c>
      <c r="AF18" t="e">
        <v>#N/A</v>
      </c>
      <c r="AG18" t="e">
        <v>#N/A</v>
      </c>
      <c r="AH18" t="e">
        <v>#N/A</v>
      </c>
      <c r="AI18" t="e">
        <v>#N/A</v>
      </c>
      <c r="AJ18" t="e">
        <v>#N/A</v>
      </c>
      <c r="AK18" t="e">
        <v>#N/A</v>
      </c>
    </row>
    <row r="19" spans="1:37" x14ac:dyDescent="0.35">
      <c r="A19">
        <v>973</v>
      </c>
      <c r="B19">
        <v>1</v>
      </c>
      <c r="C19">
        <v>1</v>
      </c>
      <c r="D19">
        <v>10</v>
      </c>
      <c r="E19">
        <v>0</v>
      </c>
      <c r="F19" t="b">
        <v>1</v>
      </c>
      <c r="I19">
        <v>3</v>
      </c>
      <c r="J19">
        <v>1</v>
      </c>
      <c r="K19">
        <v>18</v>
      </c>
      <c r="L19" t="s">
        <v>681</v>
      </c>
      <c r="M19" t="e">
        <v>#N/A</v>
      </c>
      <c r="N19">
        <v>18</v>
      </c>
      <c r="O19" t="e">
        <v>#N/A</v>
      </c>
      <c r="P19" t="e">
        <v>#N/A</v>
      </c>
      <c r="Q19" t="e">
        <v>#N/A</v>
      </c>
      <c r="R19" t="e">
        <v>#N/A</v>
      </c>
      <c r="S19" t="e">
        <v>#N/A</v>
      </c>
      <c r="T19" t="e">
        <v>#N/A</v>
      </c>
      <c r="U19" t="e">
        <v>#N/A</v>
      </c>
      <c r="V19" t="e">
        <v>#N/A</v>
      </c>
      <c r="W19" t="e">
        <v>#N/A</v>
      </c>
      <c r="X19" t="e">
        <v>#N/A</v>
      </c>
      <c r="Y19" t="e">
        <v>#N/A</v>
      </c>
      <c r="Z19" t="e">
        <v>#N/A</v>
      </c>
      <c r="AA19" t="e">
        <v>#N/A</v>
      </c>
      <c r="AB19" t="e">
        <v>#N/A</v>
      </c>
      <c r="AC19" t="e">
        <v>#N/A</v>
      </c>
      <c r="AD19" t="e">
        <v>#N/A</v>
      </c>
      <c r="AE19" t="e">
        <v>#N/A</v>
      </c>
      <c r="AF19" t="e">
        <v>#N/A</v>
      </c>
      <c r="AG19" t="e">
        <v>#N/A</v>
      </c>
      <c r="AH19" t="e">
        <v>#N/A</v>
      </c>
      <c r="AI19" t="e">
        <v>#N/A</v>
      </c>
      <c r="AJ19" t="e">
        <v>#N/A</v>
      </c>
      <c r="AK19" t="e">
        <v>#N/A</v>
      </c>
    </row>
    <row r="20" spans="1:37" x14ac:dyDescent="0.35">
      <c r="A20">
        <v>974</v>
      </c>
      <c r="B20">
        <v>14</v>
      </c>
      <c r="C20">
        <v>1</v>
      </c>
      <c r="D20">
        <v>11</v>
      </c>
      <c r="E20">
        <v>0</v>
      </c>
      <c r="F20" t="b">
        <v>1</v>
      </c>
    </row>
    <row r="21" spans="1:37" x14ac:dyDescent="0.35">
      <c r="A21">
        <v>975</v>
      </c>
      <c r="B21">
        <v>5</v>
      </c>
      <c r="C21">
        <v>1</v>
      </c>
      <c r="D21">
        <v>12</v>
      </c>
      <c r="E21">
        <v>0</v>
      </c>
      <c r="F21" t="b">
        <v>1</v>
      </c>
    </row>
    <row r="22" spans="1:37" x14ac:dyDescent="0.35">
      <c r="A22">
        <v>976</v>
      </c>
      <c r="B22">
        <v>13</v>
      </c>
      <c r="C22">
        <v>1</v>
      </c>
      <c r="D22">
        <v>13</v>
      </c>
      <c r="E22">
        <v>0</v>
      </c>
      <c r="F22" t="b">
        <v>1</v>
      </c>
    </row>
    <row r="23" spans="1:37" x14ac:dyDescent="0.35">
      <c r="A23">
        <v>977</v>
      </c>
      <c r="B23">
        <v>11</v>
      </c>
      <c r="C23">
        <v>1</v>
      </c>
      <c r="D23">
        <v>14</v>
      </c>
      <c r="E23">
        <v>0</v>
      </c>
      <c r="F23" t="b">
        <v>1</v>
      </c>
    </row>
    <row r="24" spans="1:37" x14ac:dyDescent="0.35">
      <c r="A24">
        <v>978</v>
      </c>
      <c r="B24">
        <v>8</v>
      </c>
      <c r="C24">
        <v>1</v>
      </c>
      <c r="D24">
        <v>15</v>
      </c>
      <c r="E24">
        <v>0</v>
      </c>
      <c r="F24" t="b">
        <v>1</v>
      </c>
    </row>
    <row r="25" spans="1:37" x14ac:dyDescent="0.35">
      <c r="A25">
        <v>979</v>
      </c>
      <c r="B25">
        <v>15</v>
      </c>
      <c r="C25">
        <v>1</v>
      </c>
      <c r="D25">
        <v>16</v>
      </c>
      <c r="E25">
        <v>0</v>
      </c>
      <c r="F25" t="b">
        <v>1</v>
      </c>
    </row>
    <row r="26" spans="1:37" x14ac:dyDescent="0.35">
      <c r="A26">
        <v>980</v>
      </c>
      <c r="B26">
        <v>12</v>
      </c>
      <c r="C26">
        <v>1</v>
      </c>
      <c r="D26">
        <v>17</v>
      </c>
      <c r="E26">
        <v>0</v>
      </c>
      <c r="F26" t="b">
        <v>1</v>
      </c>
    </row>
    <row r="27" spans="1:37" x14ac:dyDescent="0.35">
      <c r="A27">
        <v>981</v>
      </c>
      <c r="B27">
        <v>3</v>
      </c>
      <c r="C27">
        <v>1</v>
      </c>
      <c r="D27">
        <v>18</v>
      </c>
      <c r="E27">
        <v>0</v>
      </c>
      <c r="F27" t="b">
        <v>1</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z T i p p i n g R e s u l t s W i n n e r T h i s R o u n d P a i d _ b a d f 3 0 a 8 - 0 d 2 8 - 4 b e 0 - 8 5 1 4 - 7 3 6 8 0 d 9 3 7 e 4 f ] ] > < / C u s t o m C o n t e n t > < / G e m i n i > 
</file>

<file path=customXml/item10.xml>��< ? x m l   v e r s i o n = " 1 . 0 "   e n c o d i n g = " U T F - 1 6 " ? > < G e m i n i   x m l n s = " h t t p : / / g e m i n i / p i v o t c u s t o m i z a t i o n / T a b l e X M L _ z H o t T i p s U s e d _ 5 0 f 6 4 c 5 8 - 9 7 7 a - 4 6 a 5 - a 9 e e - 7 6 0 5 6 c 1 4 f 3 8 e " > < C u s t o m C o n t e n t > < ! [ C D A T A [ < T a b l e W i d g e t G r i d S e r i a l i z a t i o n   x m l n s : x s d = " h t t p : / / w w w . w 3 . o r g / 2 0 0 1 / X M L S c h e m a "   x m l n s : x s i = " h t t p : / / w w w . w 3 . o r g / 2 0 0 1 / X M L S c h e m a - i n s t a n c e " > < C o l u m n S u g g e s t e d T y p e   / > < C o l u m n F o r m a t   / > < C o l u m n A c c u r a c y   / > < C o l u m n C u r r e n c y S y m b o l   / > < C o l u m n P o s i t i v e P a t t e r n   / > < C o l u m n N e g a t i v e P a t t e r n   / > < C o l u m n W i d t h s > < i t e m > < k e y > < s t r i n g > O p t i o n N a m e < / s t r i n g > < / k e y > < v a l u e > < i n t > 1 1 5 < / i n t > < / v a l u e > < / i t e m > < i t e m > < k e y > < s t r i n g > O p t i o n V a l u e < / s t r i n g > < / k e y > < v a l u e > < i n t > 1 1 3 < / i n t > < / v a l u e > < / i t e m > < i t e m > < k e y > < s t r i n g > T i p p e r I D < / s t r i n g > < / k e y > < v a l u e > < i n t > 8 9 < / i n t > < / v a l u e > < / i t e m > < i t e m > < k e y > < s t r i n g > R o u n d N u m < / s t r i n g > < / k e y > < v a l u e > < i n t > 1 0 6 < / i n t > < / v a l u e > < / i t e m > < i t e m > < k e y > < s t r i n g > H o t T i p T e a m I D < / s t r i n g > < / k e y > < v a l u e > < i n t > 1 2 3 < / i n t > < / v a l u e > < / i t e m > < / C o l u m n W i d t h s > < C o l u m n D i s p l a y I n d e x > < i t e m > < k e y > < s t r i n g > O p t i o n N a m e < / s t r i n g > < / k e y > < v a l u e > < i n t > 0 < / i n t > < / v a l u e > < / i t e m > < i t e m > < k e y > < s t r i n g > O p t i o n V a l u e < / s t r i n g > < / k e y > < v a l u e > < i n t > 1 < / i n t > < / v a l u e > < / i t e m > < i t e m > < k e y > < s t r i n g > T i p p e r I D < / s t r i n g > < / k e y > < v a l u e > < i n t > 2 < / i n t > < / v a l u e > < / i t e m > < i t e m > < k e y > < s t r i n g > R o u n d N u m < / s t r i n g > < / k e y > < v a l u e > < i n t > 3 < / i n t > < / v a l u e > < / i t e m > < i t e m > < k e y > < s t r i n g > H o t T i p T e a m I D < / s t r i n g > < / k e y > < v a l u e > < i n t > 4 < / 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M a n u a l C a l c M o d e " > < C u s t o m C o n t e n t > < ! [ C D A T A [ F a l s e ] ] > < / 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 z T i p p i n g R e s u l t s W i n n e r T h i s R o u n d 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 z T i p p i n g R e s u l t s W i n n e r T h i s R o u n d 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 C o l u m n s \ T i p p e r I D < / K e y > < / D i a g r a m O b j e c t K e y > < D i a g r a m O b j e c t K e y > < K e y > C o l u m n s \ F i r s t N a m e < / K e y > < / D i a g r a m O b j e c t K e y > < D i a g r a m O b j e c t K e y > < K e y > C o l u m n s \ S u r n a m e < / K e y > < / D i a g r a m O b j e c t K e y > < D i a g r a m O b j e c t K e y > < K e y > C o l u m n s \ R o u n d N u m < / K e y > < / D i a g r a m O b j e c t K e y > < D i a g r a m O b j e c t K e y > < K e y > C o l u m n s \ T h i s R o u n d T i p p i n g P o i n t s < / K e y > < / D i a g r a m O b j e c t K e y > < D i a g r a m O b j e c t K e y > < K e y > C o l u m n s \ T o t a l P o i n t s G a m e 1 < / K e y > < / D i a g r a m O b j e c t K e y > < D i a g r a m O b j e c t K e y > < K e y > C o l u m n s \ T i p s E n t e r e d < / K e y > < / D i a g r a m O b j e c t K e y > < D i a g r a m O b j e c t K e y > < K e y > C o l u m n s \ G a m e 1 P o i n t s D i f f < / 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 C o l u m n s \ T i p p e r I D < / K e y > < / a : K e y > < a : V a l u e   i : t y p e = " M e a s u r e G r i d N o d e V i e w S t a t e " > < L a y e d O u t > t r u e < / L a y e d O u t > < / a : V a l u e > < / a : K e y V a l u e O f D i a g r a m O b j e c t K e y a n y T y p e z b w N T n L X > < a : K e y V a l u e O f D i a g r a m O b j e c t K e y a n y T y p e z b w N T n L X > < a : K e y > < K e y > C o l u m n s \ F i r s t N a m e < / K e y > < / a : K e y > < a : V a l u e   i : t y p e = " M e a s u r e G r i d N o d e V i e w S t a t e " > < C o l u m n > 1 < / C o l u m n > < L a y e d O u t > t r u e < / L a y e d O u t > < / a : V a l u e > < / a : K e y V a l u e O f D i a g r a m O b j e c t K e y a n y T y p e z b w N T n L X > < a : K e y V a l u e O f D i a g r a m O b j e c t K e y a n y T y p e z b w N T n L X > < a : K e y > < K e y > C o l u m n s \ S u r n a m e < / K e y > < / a : K e y > < a : V a l u e   i : t y p e = " M e a s u r e G r i d N o d e V i e w S t a t e " > < C o l u m n > 2 < / C o l u m n > < L a y e d O u t > t r u e < / L a y e d O u t > < / a : V a l u e > < / a : K e y V a l u e O f D i a g r a m O b j e c t K e y a n y T y p e z b w N T n L X > < a : K e y V a l u e O f D i a g r a m O b j e c t K e y a n y T y p e z b w N T n L X > < a : K e y > < K e y > C o l u m n s \ R o u n d N u m < / K e y > < / a : K e y > < a : V a l u e   i : t y p e = " M e a s u r e G r i d N o d e V i e w S t a t e " > < C o l u m n > 3 < / C o l u m n > < L a y e d O u t > t r u e < / L a y e d O u t > < / a : V a l u e > < / a : K e y V a l u e O f D i a g r a m O b j e c t K e y a n y T y p e z b w N T n L X > < a : K e y V a l u e O f D i a g r a m O b j e c t K e y a n y T y p e z b w N T n L X > < a : K e y > < K e y > C o l u m n s \ T h i s R o u n d T i p p i n g P o i n t s < / K e y > < / a : K e y > < a : V a l u e   i : t y p e = " M e a s u r e G r i d N o d e V i e w S t a t e " > < C o l u m n > 4 < / C o l u m n > < L a y e d O u t > t r u e < / L a y e d O u t > < / a : V a l u e > < / a : K e y V a l u e O f D i a g r a m O b j e c t K e y a n y T y p e z b w N T n L X > < a : K e y V a l u e O f D i a g r a m O b j e c t K e y a n y T y p e z b w N T n L X > < a : K e y > < K e y > C o l u m n s \ T o t a l P o i n t s G a m e 1 < / K e y > < / a : K e y > < a : V a l u e   i : t y p e = " M e a s u r e G r i d N o d e V i e w S t a t e " > < C o l u m n > 5 < / C o l u m n > < L a y e d O u t > t r u e < / L a y e d O u t > < / a : V a l u e > < / a : K e y V a l u e O f D i a g r a m O b j e c t K e y a n y T y p e z b w N T n L X > < a : K e y V a l u e O f D i a g r a m O b j e c t K e y a n y T y p e z b w N T n L X > < a : K e y > < K e y > C o l u m n s \ T i p s E n t e r e d < / K e y > < / a : K e y > < a : V a l u e   i : t y p e = " M e a s u r e G r i d N o d e V i e w S t a t e " > < C o l u m n > 6 < / C o l u m n > < L a y e d O u t > t r u e < / L a y e d O u t > < / a : V a l u e > < / a : K e y V a l u e O f D i a g r a m O b j e c t K e y a n y T y p e z b w N T n L X > < a : K e y V a l u e O f D i a g r a m O b j e c t K e y a n y T y p e z b w N T n L X > < a : K e y > < K e y > C o l u m n s \ G a m e 1 P o i n t s D i f f < / K e y > < / a : K e y > < a : V a l u e   i : t y p e = " M e a s u r e G r i d N o d e V i e w S t a t e " > < C o l u m n > 7 < / C o l u m n > < L a y e d O u t > t r u e < / L a y e d O u t > < / a : V a l u e > < / a : K e y V a l u e O f D i a g r a m O b j e c t K e y a n y T y p e z b w N T n L X > < / V i e w S t a t e s > < / D i a g r a m M a n a g e r . S e r i a l i z a b l e D i a g r a m > < D i a g r a m M a n a g e r . S e r i a l i z a b l e D i a g r a m > < A d a p t e r   i : t y p e = " M e a s u r e D i a g r a m S a n d b o x A d a p t e r " > < T a b l e N a m e > z H o t T i p s U s e d 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 z H o t T i p s U s e d 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 C o l u m n s \ O p t i o n N a m e < / K e y > < / D i a g r a m O b j e c t K e y > < D i a g r a m O b j e c t K e y > < K e y > C o l u m n s \ O p t i o n V a l u e < / K e y > < / D i a g r a m O b j e c t K e y > < D i a g r a m O b j e c t K e y > < K e y > C o l u m n s \ T i p p e r I D < / K e y > < / D i a g r a m O b j e c t K e y > < D i a g r a m O b j e c t K e y > < K e y > C o l u m n s \ R o u n d N u m < / K e y > < / D i a g r a m O b j e c t K e y > < D i a g r a m O b j e c t K e y > < K e y > C o l u m n s \ H o t T i p T e a m I D 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 C o l u m n s \ O p t i o n N a m e < / K e y > < / a : K e y > < a : V a l u e   i : t y p e = " M e a s u r e G r i d N o d e V i e w S t a t e " > < L a y e d O u t > t r u e < / L a y e d O u t > < / a : V a l u e > < / a : K e y V a l u e O f D i a g r a m O b j e c t K e y a n y T y p e z b w N T n L X > < a : K e y V a l u e O f D i a g r a m O b j e c t K e y a n y T y p e z b w N T n L X > < a : K e y > < K e y > C o l u m n s \ O p t i o n V a l u e < / K e y > < / a : K e y > < a : V a l u e   i : t y p e = " M e a s u r e G r i d N o d e V i e w S t a t e " > < C o l u m n > 1 < / C o l u m n > < L a y e d O u t > t r u e < / L a y e d O u t > < / a : V a l u e > < / a : K e y V a l u e O f D i a g r a m O b j e c t K e y a n y T y p e z b w N T n L X > < a : K e y V a l u e O f D i a g r a m O b j e c t K e y a n y T y p e z b w N T n L X > < a : K e y > < K e y > C o l u m n s \ T i p p e r I D < / K e y > < / a : K e y > < a : V a l u e   i : t y p e = " M e a s u r e G r i d N o d e V i e w S t a t e " > < C o l u m n > 2 < / C o l u m n > < L a y e d O u t > t r u e < / L a y e d O u t > < / a : V a l u e > < / a : K e y V a l u e O f D i a g r a m O b j e c t K e y a n y T y p e z b w N T n L X > < a : K e y V a l u e O f D i a g r a m O b j e c t K e y a n y T y p e z b w N T n L X > < a : K e y > < K e y > C o l u m n s \ R o u n d N u m < / K e y > < / a : K e y > < a : V a l u e   i : t y p e = " M e a s u r e G r i d N o d e V i e w S t a t e " > < C o l u m n > 3 < / C o l u m n > < L a y e d O u t > t r u e < / L a y e d O u t > < / a : V a l u e > < / a : K e y V a l u e O f D i a g r a m O b j e c t K e y a n y T y p e z b w N T n L X > < a : K e y V a l u e O f D i a g r a m O b j e c t K e y a n y T y p e z b w N T n L X > < a : K e y > < K e y > C o l u m n s \ H o t T i p T e a m I D < / K e y > < / a : K e y > < a : V a l u e   i : t y p e = " M e a s u r e G r i d N o d e V i e w S t a t e " > < C o l u m n > 4 < / C o l u m n > < L a y e d O u t > t r u e < / L a y e d O u t > < / a : V a l u e > < / a : K e y V a l u e O f D i a g r a m O b j e c t K e y a n y T y p e z b w N T n L X > < / V i e w S t a t e s > < / D i a g r a m M a n a g e r . S e r i a l i z a b l e D i a g r a m > < D i a g r a m M a n a g e r . S e r i a l i z a b l e D i a g r a m > < A d a p t e r   i : t y p e = " M e a s u r e D i a g r a m S a n d b o x A d a p t e r " > < T a b l e N a m e > z T i p p i n g R e s u l t s W i n n e r T h i s R o u n d P a i d 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 z T i p p i n g R e s u l t s W i n n e r T h i s R o u n d P a i d 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 C o l u m n s \ T i p p e r I D < / K e y > < / D i a g r a m O b j e c t K e y > < D i a g r a m O b j e c t K e y > < K e y > C o l u m n s \ F i r s t N a m e < / K e y > < / D i a g r a m O b j e c t K e y > < D i a g r a m O b j e c t K e y > < K e y > C o l u m n s \ S u r n a m e < / K e y > < / D i a g r a m O b j e c t K e y > < D i a g r a m O b j e c t K e y > < K e y > C o l u m n s \ R o u n d N u m < / K e y > < / D i a g r a m O b j e c t K e y > < D i a g r a m O b j e c t K e y > < K e y > C o l u m n s \ T h i s R o u n d T i p p i n g P o i n t s < / K e y > < / D i a g r a m O b j e c t K e y > < D i a g r a m O b j e c t K e y > < K e y > C o l u m n s \ T o t a l P o i n t s G a m e 1 < / K e y > < / D i a g r a m O b j e c t K e y > < D i a g r a m O b j e c t K e y > < K e y > C o l u m n s \ T i p s E n t e r e d < / K e y > < / D i a g r a m O b j e c t K e y > < D i a g r a m O b j e c t K e y > < K e y > C o l u m n s \ G a m e 1 P o i n t s D i f f < / 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 C o l u m n s \ T i p p e r I D < / K e y > < / a : K e y > < a : V a l u e   i : t y p e = " M e a s u r e G r i d N o d e V i e w S t a t e " > < L a y e d O u t > t r u e < / L a y e d O u t > < / a : V a l u e > < / a : K e y V a l u e O f D i a g r a m O b j e c t K e y a n y T y p e z b w N T n L X > < a : K e y V a l u e O f D i a g r a m O b j e c t K e y a n y T y p e z b w N T n L X > < a : K e y > < K e y > C o l u m n s \ F i r s t N a m e < / K e y > < / a : K e y > < a : V a l u e   i : t y p e = " M e a s u r e G r i d N o d e V i e w S t a t e " > < C o l u m n > 1 < / C o l u m n > < L a y e d O u t > t r u e < / L a y e d O u t > < / a : V a l u e > < / a : K e y V a l u e O f D i a g r a m O b j e c t K e y a n y T y p e z b w N T n L X > < a : K e y V a l u e O f D i a g r a m O b j e c t K e y a n y T y p e z b w N T n L X > < a : K e y > < K e y > C o l u m n s \ S u r n a m e < / K e y > < / a : K e y > < a : V a l u e   i : t y p e = " M e a s u r e G r i d N o d e V i e w S t a t e " > < C o l u m n > 2 < / C o l u m n > < L a y e d O u t > t r u e < / L a y e d O u t > < / a : V a l u e > < / a : K e y V a l u e O f D i a g r a m O b j e c t K e y a n y T y p e z b w N T n L X > < a : K e y V a l u e O f D i a g r a m O b j e c t K e y a n y T y p e z b w N T n L X > < a : K e y > < K e y > C o l u m n s \ R o u n d N u m < / K e y > < / a : K e y > < a : V a l u e   i : t y p e = " M e a s u r e G r i d N o d e V i e w S t a t e " > < C o l u m n > 3 < / C o l u m n > < L a y e d O u t > t r u e < / L a y e d O u t > < / a : V a l u e > < / a : K e y V a l u e O f D i a g r a m O b j e c t K e y a n y T y p e z b w N T n L X > < a : K e y V a l u e O f D i a g r a m O b j e c t K e y a n y T y p e z b w N T n L X > < a : K e y > < K e y > C o l u m n s \ T h i s R o u n d T i p p i n g P o i n t s < / K e y > < / a : K e y > < a : V a l u e   i : t y p e = " M e a s u r e G r i d N o d e V i e w S t a t e " > < C o l u m n > 4 < / C o l u m n > < L a y e d O u t > t r u e < / L a y e d O u t > < / a : V a l u e > < / a : K e y V a l u e O f D i a g r a m O b j e c t K e y a n y T y p e z b w N T n L X > < a : K e y V a l u e O f D i a g r a m O b j e c t K e y a n y T y p e z b w N T n L X > < a : K e y > < K e y > C o l u m n s \ T o t a l P o i n t s G a m e 1 < / K e y > < / a : K e y > < a : V a l u e   i : t y p e = " M e a s u r e G r i d N o d e V i e w S t a t e " > < C o l u m n > 5 < / C o l u m n > < L a y e d O u t > t r u e < / L a y e d O u t > < / a : V a l u e > < / a : K e y V a l u e O f D i a g r a m O b j e c t K e y a n y T y p e z b w N T n L X > < a : K e y V a l u e O f D i a g r a m O b j e c t K e y a n y T y p e z b w N T n L X > < a : K e y > < K e y > C o l u m n s \ T i p s E n t e r e d < / K e y > < / a : K e y > < a : V a l u e   i : t y p e = " M e a s u r e G r i d N o d e V i e w S t a t e " > < C o l u m n > 6 < / C o l u m n > < L a y e d O u t > t r u e < / L a y e d O u t > < / a : V a l u e > < / a : K e y V a l u e O f D i a g r a m O b j e c t K e y a n y T y p e z b w N T n L X > < a : K e y V a l u e O f D i a g r a m O b j e c t K e y a n y T y p e z b w N T n L X > < a : K e y > < K e y > C o l u m n s \ G a m e 1 P o i n t s D i f f < / K e y > < / a : K e y > < a : V a l u e   i : t y p e = " M e a s u r e G r i d N o d e V i e w S t a t e " > < C o l u m n > 7 < / 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 z T i p p i n g R e s u l t s W i n n e r T h i s R o u n d P a i d < / K e y > < / D i a g r a m O b j e c t K e y > < D i a g r a m O b j e c t K e y > < K e y > A c t i o n s \ A d d   t o   h i e r a r c h y   F o r   & l t ; T a b l e s \ z T i p p i n g R e s u l t s W i n n e r T h i s R o u n d P a i d \ H i e r a r c h i e s \ H i e r a r c h y 1 & g t ; < / K e y > < / D i a g r a m O b j e c t K e y > < D i a g r a m O b j e c t K e y > < K e y > A c t i o n s \ M o v e   t o   a   H i e r a r c h y   i n   T a b l e   z T i p p i n g R e s u l t s W i n n e r T h i s R o u n d P a i d < / K e y > < / D i a g r a m O b j e c t K e y > < D i a g r a m O b j e c t K e y > < K e y > A c t i o n s \ M o v e   i n t o   h i e r a r c h y   F o r   & l t ; T a b l e s \ z T i p p i n g R e s u l t s W i n n e r T h i s R o u n d P a i d \ H i e r a r c h i e s \ H i e r a r c h y 1 & g t ; 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 T a g s \ T a b l e s \ & l t ; T a b l e s \ z H o t T i p s U s e d & g t ; < / K e y > < / D i a g r a m O b j e c t K e y > < D i a g r a m O b j e c t K e y > < K e y > D y n a m i c   T a g s \ T a b l e s \ & l t ; T a b l e s \ z T i p p i n g R e s u l t s W i n n e r T h i s R o u n d & g t ; < / K e y > < / D i a g r a m O b j e c t K e y > < D i a g r a m O b j e c t K e y > < K e y > D y n a m i c   T a g s \ T a b l e s \ & l t ; T a b l e s \ z T i p p i n g R e s u l t s W i n n e r T h i s R o u n d P a i d & g t ; < / K e y > < / D i a g r a m O b j e c t K e y > < D i a g r a m O b j e c t K e y > < K e y > D y n a m i c   T a g s \ H i e r a r c h i e s \ & l t ; T a b l e s \ z T i p p i n g R e s u l t s W i n n e r T h i s R o u n d P a i d \ H i e r a r c h i e s \ H i e r a r c h y 1 & g t ; < / K e y > < / D i a g r a m O b j e c t K e y > < D i a g r a m O b j e c t K e y > < K e y > D y n a m i c   T a g s \ T a b l e s \ & l t ; T a b l e s \ R o u n d T i p s & g t ; < / K e y > < / D i a g r a m O b j e c t K e y > < D i a g r a m O b j e c t K e y > < K e y > D y n a m i c   T a g s \ T a b l e s \ & l t ; T a b l e s \ T i p p e r s & g t ; < / K e y > < / D i a g r a m O b j e c t K e y > < D i a g r a m O b j e c t K e y > < K e y > D y n a m i c   T a g s \ T a b l e s \ & l t ; T a b l e s \ T i p p e r L a d d e r P o s i t i o n s & g t ; < / K e y > < / D i a g r a m O b j e c t K e y > < D i a g r a m O b j e c t K e y > < K e y > T a b l e s \ z H o t T i p s U s e d < / K e y > < / D i a g r a m O b j e c t K e y > < D i a g r a m O b j e c t K e y > < K e y > T a b l e s \ z H o t T i p s U s e d \ C o l u m n s \ O p t i o n N a m e < / K e y > < / D i a g r a m O b j e c t K e y > < D i a g r a m O b j e c t K e y > < K e y > T a b l e s \ z H o t T i p s U s e d \ C o l u m n s \ O p t i o n V a l u e < / K e y > < / D i a g r a m O b j e c t K e y > < D i a g r a m O b j e c t K e y > < K e y > T a b l e s \ z H o t T i p s U s e d \ C o l u m n s \ T i p p e r I D < / K e y > < / D i a g r a m O b j e c t K e y > < D i a g r a m O b j e c t K e y > < K e y > T a b l e s \ z H o t T i p s U s e d \ C o l u m n s \ R o u n d N u m < / K e y > < / D i a g r a m O b j e c t K e y > < D i a g r a m O b j e c t K e y > < K e y > T a b l e s \ z H o t T i p s U s e d \ C o l u m n s \ H o t T i p T e a m I D < / K e y > < / D i a g r a m O b j e c t K e y > < D i a g r a m O b j e c t K e y > < K e y > T a b l e s \ z T i p p i n g R e s u l t s W i n n e r T h i s R o u n d < / K e y > < / D i a g r a m O b j e c t K e y > < D i a g r a m O b j e c t K e y > < K e y > T a b l e s \ z T i p p i n g R e s u l t s W i n n e r T h i s R o u n d \ C o l u m n s \ T i p p e r I D < / K e y > < / D i a g r a m O b j e c t K e y > < D i a g r a m O b j e c t K e y > < K e y > T a b l e s \ z T i p p i n g R e s u l t s W i n n e r T h i s R o u n d \ C o l u m n s \ F i r s t N a m e < / K e y > < / D i a g r a m O b j e c t K e y > < D i a g r a m O b j e c t K e y > < K e y > T a b l e s \ z T i p p i n g R e s u l t s W i n n e r T h i s R o u n d \ C o l u m n s \ S u r n a m e < / K e y > < / D i a g r a m O b j e c t K e y > < D i a g r a m O b j e c t K e y > < K e y > T a b l e s \ z T i p p i n g R e s u l t s W i n n e r T h i s R o u n d \ C o l u m n s \ R o u n d N u m < / K e y > < / D i a g r a m O b j e c t K e y > < D i a g r a m O b j e c t K e y > < K e y > T a b l e s \ z T i p p i n g R e s u l t s W i n n e r T h i s R o u n d \ C o l u m n s \ T h i s R o u n d T i p p i n g P o i n t s < / K e y > < / D i a g r a m O b j e c t K e y > < D i a g r a m O b j e c t K e y > < K e y > T a b l e s \ z T i p p i n g R e s u l t s W i n n e r T h i s R o u n d \ C o l u m n s \ T o t a l P o i n t s G a m e 1 < / K e y > < / D i a g r a m O b j e c t K e y > < D i a g r a m O b j e c t K e y > < K e y > T a b l e s \ z T i p p i n g R e s u l t s W i n n e r T h i s R o u n d \ C o l u m n s \ T i p s E n t e r e d < / K e y > < / D i a g r a m O b j e c t K e y > < D i a g r a m O b j e c t K e y > < K e y > T a b l e s \ z T i p p i n g R e s u l t s W i n n e r T h i s R o u n d \ C o l u m n s \ G a m e 1 P o i n t s D i f f < / K e y > < / D i a g r a m O b j e c t K e y > < D i a g r a m O b j e c t K e y > < K e y > T a b l e s \ z T i p p i n g R e s u l t s W i n n e r T h i s R o u n d P a i d < / K e y > < / D i a g r a m O b j e c t K e y > < D i a g r a m O b j e c t K e y > < K e y > T a b l e s \ z T i p p i n g R e s u l t s W i n n e r T h i s R o u n d P a i d \ C o l u m n s \ T i p p e r I D < / K e y > < / D i a g r a m O b j e c t K e y > < D i a g r a m O b j e c t K e y > < K e y > T a b l e s \ z T i p p i n g R e s u l t s W i n n e r T h i s R o u n d P a i d \ C o l u m n s \ F i r s t N a m e < / K e y > < / D i a g r a m O b j e c t K e y > < D i a g r a m O b j e c t K e y > < K e y > T a b l e s \ z T i p p i n g R e s u l t s W i n n e r T h i s R o u n d P a i d \ C o l u m n s \ S u r n a m e < / K e y > < / D i a g r a m O b j e c t K e y > < D i a g r a m O b j e c t K e y > < K e y > T a b l e s \ z T i p p i n g R e s u l t s W i n n e r T h i s R o u n d P a i d \ C o l u m n s \ R o u n d N u m < / K e y > < / D i a g r a m O b j e c t K e y > < D i a g r a m O b j e c t K e y > < K e y > T a b l e s \ z T i p p i n g R e s u l t s W i n n e r T h i s R o u n d P a i d \ C o l u m n s \ T h i s R o u n d T i p p i n g P o i n t s < / K e y > < / D i a g r a m O b j e c t K e y > < D i a g r a m O b j e c t K e y > < K e y > T a b l e s \ z T i p p i n g R e s u l t s W i n n e r T h i s R o u n d P a i d \ C o l u m n s \ T o t a l P o i n t s G a m e 1 < / K e y > < / D i a g r a m O b j e c t K e y > < D i a g r a m O b j e c t K e y > < K e y > T a b l e s \ z T i p p i n g R e s u l t s W i n n e r T h i s R o u n d P a i d \ C o l u m n s \ T i p s E n t e r e d < / K e y > < / D i a g r a m O b j e c t K e y > < D i a g r a m O b j e c t K e y > < K e y > T a b l e s \ z T i p p i n g R e s u l t s W i n n e r T h i s R o u n d P a i d \ C o l u m n s \ G a m e 1 P o i n t s D i f f < / K e y > < / D i a g r a m O b j e c t K e y > < D i a g r a m O b j e c t K e y > < K e y > T a b l e s \ z T i p p i n g R e s u l t s W i n n e r T h i s R o u n d P a i d \ H i e r a r c h i e s \ H i e r a r c h y 1 < / K e y > < / D i a g r a m O b j e c t K e y > < D i a g r a m O b j e c t K e y > < K e y > T a b l e s \ z T i p p i n g R e s u l t s W i n n e r T h i s R o u n d P a i d \ H i e r a r c h y 1 \ A d d i t i o n a l   I n f o \ H i n t   T e x t < / K e y > < / D i a g r a m O b j e c t K e y > < D i a g r a m O b j e c t K e y > < K e y > T a b l e s \ R o u n d T i p s < / K e y > < / D i a g r a m O b j e c t K e y > < D i a g r a m O b j e c t K e y > < K e y > T a b l e s \ R o u n d T i p s \ C o l u m n s \ R o u n d T i p I D < / K e y > < / D i a g r a m O b j e c t K e y > < D i a g r a m O b j e c t K e y > < K e y > T a b l e s \ R o u n d T i p s \ C o l u m n s \ T i p p e r I D < / K e y > < / D i a g r a m O b j e c t K e y > < D i a g r a m O b j e c t K e y > < K e y > T a b l e s \ R o u n d T i p s \ C o l u m n s \ R o u n d N u m < / K e y > < / D i a g r a m O b j e c t K e y > < D i a g r a m O b j e c t K e y > < K e y > T a b l e s \ R o u n d T i p s \ C o l u m n s \ W i l d c a r d < / K e y > < / D i a g r a m O b j e c t K e y > < D i a g r a m O b j e c t K e y > < K e y > T a b l e s \ R o u n d T i p s \ C o l u m n s \ H o t T i p T e a m I D < / K e y > < / D i a g r a m O b j e c t K e y > < D i a g r a m O b j e c t K e y > < K e y > T a b l e s \ R o u n d T i p s \ C o l u m n s \ T o t a l P o i n t s G a m e 1 < / K e y > < / D i a g r a m O b j e c t K e y > < D i a g r a m O b j e c t K e y > < K e y > T a b l e s \ R o u n d T i p s \ C o l u m n s \ D a t e T i m e E n t e r e d < / K e y > < / D i a g r a m O b j e c t K e y > < D i a g r a m O b j e c t K e y > < K e y > T a b l e s \ R o u n d T i p s \ C o l u m n s \ T i p s E n t e r e d < / K e y > < / D i a g r a m O b j e c t K e y > < D i a g r a m O b j e c t K e y > < K e y > T a b l e s \ R o u n d T i p s \ C o l u m n s \ R a n d o m T i p s < / K e y > < / D i a g r a m O b j e c t K e y > < D i a g r a m O b j e c t K e y > < K e y > T a b l e s \ R o u n d T i p s \ C o l u m n s \ R e c e i v e d T i p E m a i l F r o m < / K e y > < / D i a g r a m O b j e c t K e y > < D i a g r a m O b j e c t K e y > < K e y > T a b l e s \ R o u n d T i p s \ C o l u m n s \ R e c e i p t R e q u e s t e d < / K e y > < / D i a g r a m O b j e c t K e y > < D i a g r a m O b j e c t K e y > < K e y > T a b l e s \ R o u n d T i p s \ C o l u m n s \ R e c e i p t S e n t < / K e y > < / D i a g r a m O b j e c t K e y > < D i a g r a m O b j e c t K e y > < K e y > T a b l e s \ R o u n d T i p s \ C o l u m n s \ F u l l D e t a i l R e s u l t s < / K e y > < / D i a g r a m O b j e c t K e y > < D i a g r a m O b j e c t K e y > < K e y > T a b l e s \ R o u n d T i p s \ C o l u m n s \ F u l l D e t a i l R e s u l t s S e n t < / K e y > < / D i a g r a m O b j e c t K e y > < D i a g r a m O b j e c t K e y > < K e y > T a b l e s \ R o u n d T i p s \ C o l u m n s \ S p e c i a l T i p < / K e y > < / D i a g r a m O b j e c t K e y > < D i a g r a m O b j e c t K e y > < K e y > T a b l e s \ R o u n d T i p s \ C o l u m n s \ S p e c i a l T i p 2 < / K e y > < / D i a g r a m O b j e c t K e y > < D i a g r a m O b j e c t K e y > < K e y > T a b l e s \ R o u n d T i p s \ C o l u m n s \ S p e c i a l T i p T e x t < / K e y > < / D i a g r a m O b j e c t K e y > < D i a g r a m O b j e c t K e y > < K e y > T a b l e s \ T i p p e r s < / K e y > < / D i a g r a m O b j e c t K e y > < D i a g r a m O b j e c t K e y > < K e y > T a b l e s \ T i p p e r s \ C o l u m n s \ T i p p e r I D < / K e y > < / D i a g r a m O b j e c t K e y > < D i a g r a m O b j e c t K e y > < K e y > T a b l e s \ T i p p e r s \ C o l u m n s \ U s e r I D < / K e y > < / D i a g r a m O b j e c t K e y > < D i a g r a m O b j e c t K e y > < K e y > T a b l e s \ T i p p e r s \ C o l u m n s \ F i r s t N a m e < / K e y > < / D i a g r a m O b j e c t K e y > < D i a g r a m O b j e c t K e y > < K e y > T a b l e s \ T i p p e r s \ C o l u m n s \ S u r n a m e < / K e y > < / D i a g r a m O b j e c t K e y > < D i a g r a m O b j e c t K e y > < K e y > T a b l e s \ T i p p e r s \ C o l u m n s \ E m a i l A d d r e s s < / K e y > < / D i a g r a m O b j e c t K e y > < D i a g r a m O b j e c t K e y > < K e y > T a b l e s \ T i p p e r s \ C o l u m n s \ C o m p a n y < / K e y > < / D i a g r a m O b j e c t K e y > < D i a g r a m O b j e c t K e y > < K e y > T a b l e s \ T i p p e r s \ C o l u m n s \ G e n d e r < / K e y > < / D i a g r a m O b j e c t K e y > < D i a g r a m O b j e c t K e y > < K e y > T a b l e s \ T i p p e r s \ C o l u m n s \ A u r o r a D i v i s i o n < / K e y > < / D i a g r a m O b j e c t K e y > < D i a g r a m O b j e c t K e y > < K e y > T a b l e s \ T i p p e r s \ C o l u m n s \ R e g i o n < / K e y > < / D i a g r a m O b j e c t K e y > < D i a g r a m O b j e c t K e y > < K e y > T a b l e s \ T i p p e r s \ C o l u m n s \ T e a m F o l l o w e d < / K e y > < / D i a g r a m O b j e c t K e y > < D i a g r a m O b j e c t K e y > < K e y > T a b l e s \ T i p p e r s \ C o l u m n s \ E n t r y R e c e i p t S e n t < / K e y > < / D i a g r a m O b j e c t K e y > < D i a g r a m O b j e c t K e y > < K e y > T a b l e s \ T i p p e r s \ C o l u m n s \ P a i d D a t e < / K e y > < / D i a g r a m O b j e c t K e y > < D i a g r a m O b j e c t K e y > < K e y > T a b l e s \ T i p p e r s \ C o l u m n s \ P a i d T o < / K e y > < / D i a g r a m O b j e c t K e y > < D i a g r a m O b j e c t K e y > < K e y > T a b l e s \ T i p p e r s \ C o l u m n s \ P a i d E m a i l R e c e i p t S e n t < / K e y > < / D i a g r a m O b j e c t K e y > < D i a g r a m O b j e c t K e y > < K e y > T a b l e s \ T i p p e r s \ C o l u m n s \ E x p e c t e d S e n t F r o m < / K e y > < / D i a g r a m O b j e c t K e y > < D i a g r a m O b j e c t K e y > < K e y > T a b l e s \ T i p p e r s \ C o l u m n s \ L a d d e r E m a i l F r o m < / K e y > < / D i a g r a m O b j e c t K e y > < D i a g r a m O b j e c t K e y > < K e y > T a b l e s \ T i p p e r s \ C o l u m n s \ L a d d e r R e c e i p t R e q u e s t e d < / K e y > < / D i a g r a m O b j e c t K e y > < D i a g r a m O b j e c t K e y > < K e y > T a b l e s \ T i p p e r s \ C o l u m n s \ L a d d e r R e c e i p t S e n t < / K e y > < / D i a g r a m O b j e c t K e y > < D i a g r a m O b j e c t K e y > < K e y > T a b l e s \ T i p p e r s \ C o l u m n s \ C o m m e n t s < / K e y > < / D i a g r a m O b j e c t K e y > < D i a g r a m O b j e c t K e y > < K e y > T a b l e s \ T i p p e r s \ C o l u m n s \ A c t i v e < / K e y > < / D i a g r a m O b j e c t K e y > < D i a g r a m O b j e c t K e y > < K e y > T a b l e s \ T i p p e r s \ C o l u m n s \ P r i z e s W o n < / K e y > < / D i a g r a m O b j e c t K e y > < D i a g r a m O b j e c t K e y > < K e y > T a b l e s \ T i p p e r s \ C o l u m n s \ A t t e n d i n g B a s h < / K e y > < / D i a g r a m O b j e c t K e y > < D i a g r a m O b j e c t K e y > < K e y > T a b l e s \ T i p p e r s \ C o l u m n s \ N u m b e r A t t e n d i n g B a s h < / K e y > < / D i a g r a m O b j e c t K e y > < D i a g r a m O b j e c t K e y > < K e y > T a b l e s \ T i p p e r s \ C o l u m n s \ I n r o d u c e d B y < / K e y > < / D i a g r a m O b j e c t K e y > < D i a g r a m O b j e c t K e y > < K e y > T a b l e s \ T i p p e r s \ C o l u m n s \ L o g i n I D < / K e y > < / D i a g r a m O b j e c t K e y > < D i a g r a m O b j e c t K e y > < K e y > T a b l e s \ T i p p e r s \ C o l u m n s \ P a i d C o d e < / K e y > < / D i a g r a m O b j e c t K e y > < D i a g r a m O b j e c t K e y > < K e y > T a b l e s \ T i p p e r s \ C o l u m n s \ T i p R e m i n d e r S e n t < / K e y > < / D i a g r a m O b j e c t K e y > < D i a g r a m O b j e c t K e y > < K e y > T a b l e s \ T i p p e r s \ C o l u m n s \ I n t r o d u c e d B y T e x t < / K e y > < / D i a g r a m O b j e c t K e y > < D i a g r a m O b j e c t K e y > < K e y > T a b l e s \ T i p p e r s \ C o l u m n s \ L a d d e r R e m i n d e r S e n t < / K e y > < / D i a g r a m O b j e c t K e y > < D i a g r a m O b j e c t K e y > < K e y > T a b l e s \ T i p p e r s \ C o l u m n s \ A r c h i v e < / K e y > < / D i a g r a m O b j e c t K e y > < D i a g r a m O b j e c t K e y > < K e y > T a b l e s \ T i p p e r L a d d e r P o s i t i o n s < / K e y > < / D i a g r a m O b j e c t K e y > < D i a g r a m O b j e c t K e y > < K e y > T a b l e s \ T i p p e r L a d d e r P o s i t i o n s \ C o l u m n s \ T i p p e r L a d d e r I D < / K e y > < / D i a g r a m O b j e c t K e y > < D i a g r a m O b j e c t K e y > < K e y > T a b l e s \ T i p p e r L a d d e r P o s i t i o n s \ C o l u m n s \ T i p p e r I D < / K e y > < / D i a g r a m O b j e c t K e y > < D i a g r a m O b j e c t K e y > < K e y > T a b l e s \ T i p p e r L a d d e r P o s i t i o n s \ C o l u m n s \ R o u n d N u m < / K e y > < / D i a g r a m O b j e c t K e y > < D i a g r a m O b j e c t K e y > < K e y > T a b l e s \ T i p p e r L a d d e r P o s i t i o n s \ C o l u m n s \ L a d d e r P o s < / K e y > < / D i a g r a m O b j e c t K e y > < D i a g r a m O b j e c t K e y > < K e y > T a b l e s \ T i p p e r L a d d e r P o s i t i o n s \ C o l u m n s \ T i p p i n g P o i n t s < / K e y > < / D i a g r a m O b j e c t K e y > < D i a g r a m O b j e c t K e y > < K e y > T a b l e s \ T i p p e r L a d d e r P o s i t i o n s \ C o l u m n s \ C o m p e t i t i o n I D < / K e y > < / D i a g r a m O b j e c t K e y > < D i a g r a m O b j e c t K e y > < K e y > R e l a t i o n s h i p s \ & l t ; T a b l e s \ R o u n d T i p s \ C o l u m n s \ T i p p e r I D & g t ; - & l t ; T a b l e s \ T i p p e r s \ C o l u m n s \ T i p p e r I D & g t ; < / K e y > < / D i a g r a m O b j e c t K e y > < D i a g r a m O b j e c t K e y > < K e y > R e l a t i o n s h i p s \ & l t ; T a b l e s \ R o u n d T i p s \ C o l u m n s \ T i p p e r I D & g t ; - & l t ; T a b l e s \ T i p p e r s \ C o l u m n s \ T i p p e r I D & g t ; \ F K < / K e y > < / D i a g r a m O b j e c t K e y > < D i a g r a m O b j e c t K e y > < K e y > R e l a t i o n s h i p s \ & l t ; T a b l e s \ R o u n d T i p s \ C o l u m n s \ T i p p e r I D & g t ; - & l t ; T a b l e s \ T i p p e r s \ C o l u m n s \ T i p p e r I D & g t ; \ P K < / K e y > < / D i a g r a m O b j e c t K e y > < D i a g r a m O b j e c t K e y > < K e y > R e l a t i o n s h i p s \ & l t ; T a b l e s \ R o u n d T i p s \ C o l u m n s \ T i p p e r I D & g t ; - & l t ; T a b l e s \ T i p p e r s \ C o l u m n s \ T i p p e r I D & g t ; \ C r o s s F i l t e r < / K e y > < / D i a g r a m O b j e c t K e y > < D i a g r a m O b j e c t K e y > < K e y > R e l a t i o n s h i p s \ & l t ; T a b l e s \ T i p p e r L a d d e r P o s i t i o n s \ C o l u m n s \ T i p p e r I D & g t ; - & l t ; T a b l e s \ T i p p e r s \ C o l u m n s \ T i p p e r I D & g t ; < / K e y > < / D i a g r a m O b j e c t K e y > < D i a g r a m O b j e c t K e y > < K e y > R e l a t i o n s h i p s \ & l t ; T a b l e s \ T i p p e r L a d d e r P o s i t i o n s \ C o l u m n s \ T i p p e r I D & g t ; - & l t ; T a b l e s \ T i p p e r s \ C o l u m n s \ T i p p e r I D & g t ; \ F K < / K e y > < / D i a g r a m O b j e c t K e y > < D i a g r a m O b j e c t K e y > < K e y > R e l a t i o n s h i p s \ & l t ; T a b l e s \ T i p p e r L a d d e r P o s i t i o n s \ C o l u m n s \ T i p p e r I D & g t ; - & l t ; T a b l e s \ T i p p e r s \ C o l u m n s \ T i p p e r I D & g t ; \ P K < / K e y > < / D i a g r a m O b j e c t K e y > < D i a g r a m O b j e c t K e y > < K e y > R e l a t i o n s h i p s \ & l t ; T a b l e s \ T i p p e r L a d d e r P o s i t i o n s \ C o l u m n s \ T i p p e r I D & g t ; - & l t ; T a b l e s \ T i p p e r s \ C o l u m n s \ T i p p e r I D & g t ; \ C r o s s F i l t e r < / K e y > < / D i a g r a m O b j e c t K e y > < / A l l K e y s > < S e l e c t e d K e y s > < D i a g r a m O b j e c t K e y > < K e y > T a b l e s \ z T i p p i n g R e s u l t s W i n n e r T h i s R o u n d P a i d \ H i e r a r c h i e s \ H i e r a r c h y 1 < / 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 z T i p p i n g R e s u l t s W i n n e r T h i s R o u n d P a i d < / K e y > < / a : K e y > < a : V a l u e   i : t y p e = " D i a g r a m D i s p l a y V i e w S t a t e I D i a g r a m A c t i o n " / > < / a : K e y V a l u e O f D i a g r a m O b j e c t K e y a n y T y p e z b w N T n L X > < a : K e y V a l u e O f D i a g r a m O b j e c t K e y a n y T y p e z b w N T n L X > < a : K e y > < K e y > A c t i o n s \ A d d   t o   h i e r a r c h y   F o r   & l t ; T a b l e s \ z T i p p i n g R e s u l t s W i n n e r T h i s R o u n d P a i d \ H i e r a r c h i e s \ H i e r a r c h y 1 & g t ; < / K e y > < / a : K e y > < a : V a l u e   i : t y p e = " D i a g r a m D i s p l a y V i e w S t a t e I D i a g r a m A c t i o n " / > < / a : K e y V a l u e O f D i a g r a m O b j e c t K e y a n y T y p e z b w N T n L X > < a : K e y V a l u e O f D i a g r a m O b j e c t K e y a n y T y p e z b w N T n L X > < a : K e y > < K e y > A c t i o n s \ M o v e   t o   a   H i e r a r c h y   i n   T a b l e   z T i p p i n g R e s u l t s W i n n e r T h i s R o u n d P a i d < / K e y > < / a : K e y > < a : V a l u e   i : t y p e = " D i a g r a m D i s p l a y V i e w S t a t e I D i a g r a m A c t i o n " / > < / a : K e y V a l u e O f D i a g r a m O b j e c t K e y a n y T y p e z b w N T n L X > < a : K e y V a l u e O f D i a g r a m O b j e c t K e y a n y T y p e z b w N T n L X > < a : K e y > < K e y > A c t i o n s \ M o v e   i n t o   h i e r a r c h y   F o r   & l t ; T a b l e s \ z T i p p i n g R e s u l t s W i n n e r T h i s R o u n d P a i d \ H i e r a r c h i e s \ H i e r a r c h y 1 & g t ; 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 T a g s \ T a b l e s \ & l t ; T a b l e s \ z H o t T i p s U s e d & g t ; < / K e y > < / a : K e y > < a : V a l u e   i : t y p e = " D i a g r a m D i s p l a y T a g V i e w S t a t e " > < I s N o t F i l t e r e d O u t > t r u e < / I s N o t F i l t e r e d O u t > < / a : V a l u e > < / a : K e y V a l u e O f D i a g r a m O b j e c t K e y a n y T y p e z b w N T n L X > < a : K e y V a l u e O f D i a g r a m O b j e c t K e y a n y T y p e z b w N T n L X > < a : K e y > < K e y > D y n a m i c   T a g s \ T a b l e s \ & l t ; T a b l e s \ z T i p p i n g R e s u l t s W i n n e r T h i s R o u n d & g t ; < / K e y > < / a : K e y > < a : V a l u e   i : t y p e = " D i a g r a m D i s p l a y T a g V i e w S t a t e " > < I s N o t F i l t e r e d O u t > t r u e < / I s N o t F i l t e r e d O u t > < / a : V a l u e > < / a : K e y V a l u e O f D i a g r a m O b j e c t K e y a n y T y p e z b w N T n L X > < a : K e y V a l u e O f D i a g r a m O b j e c t K e y a n y T y p e z b w N T n L X > < a : K e y > < K e y > D y n a m i c   T a g s \ T a b l e s \ & l t ; T a b l e s \ z T i p p i n g R e s u l t s W i n n e r T h i s R o u n d P a i d & g t ; < / K e y > < / a : K e y > < a : V a l u e   i : t y p e = " D i a g r a m D i s p l a y T a g V i e w S t a t e " > < I s N o t F i l t e r e d O u t > t r u e < / I s N o t F i l t e r e d O u t > < / a : V a l u e > < / a : K e y V a l u e O f D i a g r a m O b j e c t K e y a n y T y p e z b w N T n L X > < a : K e y V a l u e O f D i a g r a m O b j e c t K e y a n y T y p e z b w N T n L X > < a : K e y > < K e y > D y n a m i c   T a g s \ H i e r a r c h i e s \ & l t ; T a b l e s \ z T i p p i n g R e s u l t s W i n n e r T h i s R o u n d P a i d \ H i e r a r c h i e s \ H i e r a r c h y 1 & g t ; < / K e y > < / a : K e y > < a : V a l u e   i : t y p e = " D i a g r a m D i s p l a y T a g V i e w S t a t e " > < I s N o t F i l t e r e d O u t > t r u e < / I s N o t F i l t e r e d O u t > < / a : V a l u e > < / a : K e y V a l u e O f D i a g r a m O b j e c t K e y a n y T y p e z b w N T n L X > < a : K e y V a l u e O f D i a g r a m O b j e c t K e y a n y T y p e z b w N T n L X > < a : K e y > < K e y > D y n a m i c   T a g s \ T a b l e s \ & l t ; T a b l e s \ R o u n d T i p s & g t ; < / K e y > < / a : K e y > < a : V a l u e   i : t y p e = " D i a g r a m D i s p l a y T a g V i e w S t a t e " > < I s N o t F i l t e r e d O u t > t r u e < / I s N o t F i l t e r e d O u t > < / a : V a l u e > < / a : K e y V a l u e O f D i a g r a m O b j e c t K e y a n y T y p e z b w N T n L X > < a : K e y V a l u e O f D i a g r a m O b j e c t K e y a n y T y p e z b w N T n L X > < a : K e y > < K e y > D y n a m i c   T a g s \ T a b l e s \ & l t ; T a b l e s \ T i p p e r s & g t ; < / K e y > < / a : K e y > < a : V a l u e   i : t y p e = " D i a g r a m D i s p l a y T a g V i e w S t a t e " > < I s N o t F i l t e r e d O u t > t r u e < / I s N o t F i l t e r e d O u t > < / a : V a l u e > < / a : K e y V a l u e O f D i a g r a m O b j e c t K e y a n y T y p e z b w N T n L X > < a : K e y V a l u e O f D i a g r a m O b j e c t K e y a n y T y p e z b w N T n L X > < a : K e y > < K e y > D y n a m i c   T a g s \ T a b l e s \ & l t ; T a b l e s \ T i p p e r L a d d e r P o s i t i o n s & g t ; < / K e y > < / a : K e y > < a : V a l u e   i : t y p e = " D i a g r a m D i s p l a y T a g V i e w S t a t e " > < I s N o t F i l t e r e d O u t > t r u e < / I s N o t F i l t e r e d O u t > < / a : V a l u e > < / a : K e y V a l u e O f D i a g r a m O b j e c t K e y a n y T y p e z b w N T n L X > < a : K e y V a l u e O f D i a g r a m O b j e c t K e y a n y T y p e z b w N T n L X > < a : K e y > < K e y > T a b l e s \ z H o t T i p s U s e d < / K e y > < / a : K e y > < a : V a l u e   i : t y p e = " D i a g r a m D i s p l a y N o d e V i e w S t a t e " > < H e i g h t > 2 7 7 < / H e i g h t > < I s E x p a n d e d > t r u e < / I s E x p a n d e d > < L a y e d O u t > t r u e < / L a y e d O u t > < T a b I n d e x > 1 < / T a b I n d e x > < T o p > 1 7 1 . 1 2 3 0 8 2 7 8 0 5 5 7 < / T o p > < W i d t h > 2 6 1 < / W i d t h > < / a : V a l u e > < / a : K e y V a l u e O f D i a g r a m O b j e c t K e y a n y T y p e z b w N T n L X > < a : K e y V a l u e O f D i a g r a m O b j e c t K e y a n y T y p e z b w N T n L X > < a : K e y > < K e y > T a b l e s \ z H o t T i p s U s e d \ C o l u m n s \ O p t i o n N a m e < / K e y > < / a : K e y > < a : V a l u e   i : t y p e = " D i a g r a m D i s p l a y N o d e V i e w S t a t e " > < H e i g h t > 1 5 0 < / H e i g h t > < I s E x p a n d e d > t r u e < / I s E x p a n d e d > < W i d t h > 2 0 0 < / W i d t h > < / a : V a l u e > < / a : K e y V a l u e O f D i a g r a m O b j e c t K e y a n y T y p e z b w N T n L X > < a : K e y V a l u e O f D i a g r a m O b j e c t K e y a n y T y p e z b w N T n L X > < a : K e y > < K e y > T a b l e s \ z H o t T i p s U s e d \ C o l u m n s \ O p t i o n V a l u e < / K e y > < / a : K e y > < a : V a l u e   i : t y p e = " D i a g r a m D i s p l a y N o d e V i e w S t a t e " > < H e i g h t > 1 5 0 < / H e i g h t > < I s E x p a n d e d > t r u e < / I s E x p a n d e d > < W i d t h > 2 0 0 < / W i d t h > < / a : V a l u e > < / a : K e y V a l u e O f D i a g r a m O b j e c t K e y a n y T y p e z b w N T n L X > < a : K e y V a l u e O f D i a g r a m O b j e c t K e y a n y T y p e z b w N T n L X > < a : K e y > < K e y > T a b l e s \ z H o t T i p s U s e d \ C o l u m n s \ T i p p e r I D < / K e y > < / a : K e y > < a : V a l u e   i : t y p e = " D i a g r a m D i s p l a y N o d e V i e w S t a t e " > < H e i g h t > 1 5 0 < / H e i g h t > < I s E x p a n d e d > t r u e < / I s E x p a n d e d > < W i d t h > 2 0 0 < / W i d t h > < / a : V a l u e > < / a : K e y V a l u e O f D i a g r a m O b j e c t K e y a n y T y p e z b w N T n L X > < a : K e y V a l u e O f D i a g r a m O b j e c t K e y a n y T y p e z b w N T n L X > < a : K e y > < K e y > T a b l e s \ z H o t T i p s U s e d \ C o l u m n s \ R o u n d N u m < / K e y > < / a : K e y > < a : V a l u e   i : t y p e = " D i a g r a m D i s p l a y N o d e V i e w S t a t e " > < H e i g h t > 1 5 0 < / H e i g h t > < I s E x p a n d e d > t r u e < / I s E x p a n d e d > < W i d t h > 2 0 0 < / W i d t h > < / a : V a l u e > < / a : K e y V a l u e O f D i a g r a m O b j e c t K e y a n y T y p e z b w N T n L X > < a : K e y V a l u e O f D i a g r a m O b j e c t K e y a n y T y p e z b w N T n L X > < a : K e y > < K e y > T a b l e s \ z H o t T i p s U s e d \ C o l u m n s \ H o t T i p T e a m I D < / K e y > < / a : K e y > < a : V a l u e   i : t y p e = " D i a g r a m D i s p l a y N o d e V i e w S t a t e " > < H e i g h t > 1 5 0 < / H e i g h t > < I s E x p a n d e d > t r u e < / I s E x p a n d e d > < W i d t h > 2 0 0 < / W i d t h > < / a : V a l u e > < / a : K e y V a l u e O f D i a g r a m O b j e c t K e y a n y T y p e z b w N T n L X > < a : K e y V a l u e O f D i a g r a m O b j e c t K e y a n y T y p e z b w N T n L X > < a : K e y > < K e y > T a b l e s \ z T i p p i n g R e s u l t s W i n n e r T h i s R o u n d < / K e y > < / a : K e y > < a : V a l u e   i : t y p e = " D i a g r a m D i s p l a y N o d e V i e w S t a t e " > < H e i g h t > 2 9 0 < / H e i g h t > < I s E x p a n d e d > t r u e < / I s E x p a n d e d > < L a y e d O u t > t r u e < / L a y e d O u t > < L e f t > 3 2 9 . 9 0 3 8 1 0 5 6 7 6 6 5 8 < / L e f t > < T a b I n d e x > 2 < / T a b I n d e x > < T o p > 1 7 1 . 1 2 3 0 8 2 7 8 0 5 5 7 < / T o p > < W i d t h > 3 5 1 < / W i d t h > < / a : V a l u e > < / a : K e y V a l u e O f D i a g r a m O b j e c t K e y a n y T y p e z b w N T n L X > < a : K e y V a l u e O f D i a g r a m O b j e c t K e y a n y T y p e z b w N T n L X > < a : K e y > < K e y > T a b l e s \ z T i p p i n g R e s u l t s W i n n e r T h i s R o u n d \ C o l u m n s \ T i p p e r I D < / K e y > < / a : K e y > < a : V a l u e   i : t y p e = " D i a g r a m D i s p l a y N o d e V i e w S t a t e " > < H e i g h t > 1 5 0 < / H e i g h t > < I s E x p a n d e d > t r u e < / I s E x p a n d e d > < W i d t h > 2 0 0 < / W i d t h > < / a : V a l u e > < / a : K e y V a l u e O f D i a g r a m O b j e c t K e y a n y T y p e z b w N T n L X > < a : K e y V a l u e O f D i a g r a m O b j e c t K e y a n y T y p e z b w N T n L X > < a : K e y > < K e y > T a b l e s \ z T i p p i n g R e s u l t s W i n n e r T h i s R o u n d \ C o l u m n s \ F i r s t N a m e < / K e y > < / a : K e y > < a : V a l u e   i : t y p e = " D i a g r a m D i s p l a y N o d e V i e w S t a t e " > < H e i g h t > 1 5 0 < / H e i g h t > < I s E x p a n d e d > t r u e < / I s E x p a n d e d > < W i d t h > 2 0 0 < / W i d t h > < / a : V a l u e > < / a : K e y V a l u e O f D i a g r a m O b j e c t K e y a n y T y p e z b w N T n L X > < a : K e y V a l u e O f D i a g r a m O b j e c t K e y a n y T y p e z b w N T n L X > < a : K e y > < K e y > T a b l e s \ z T i p p i n g R e s u l t s W i n n e r T h i s R o u n d \ C o l u m n s \ S u r n a m e < / K e y > < / a : K e y > < a : V a l u e   i : t y p e = " D i a g r a m D i s p l a y N o d e V i e w S t a t e " > < H e i g h t > 1 5 0 < / H e i g h t > < I s E x p a n d e d > t r u e < / I s E x p a n d e d > < W i d t h > 2 0 0 < / W i d t h > < / a : V a l u e > < / a : K e y V a l u e O f D i a g r a m O b j e c t K e y a n y T y p e z b w N T n L X > < a : K e y V a l u e O f D i a g r a m O b j e c t K e y a n y T y p e z b w N T n L X > < a : K e y > < K e y > T a b l e s \ z T i p p i n g R e s u l t s W i n n e r T h i s R o u n d \ C o l u m n s \ R o u n d N u m < / K e y > < / a : K e y > < a : V a l u e   i : t y p e = " D i a g r a m D i s p l a y N o d e V i e w S t a t e " > < H e i g h t > 1 5 0 < / H e i g h t > < I s E x p a n d e d > t r u e < / I s E x p a n d e d > < W i d t h > 2 0 0 < / W i d t h > < / a : V a l u e > < / a : K e y V a l u e O f D i a g r a m O b j e c t K e y a n y T y p e z b w N T n L X > < a : K e y V a l u e O f D i a g r a m O b j e c t K e y a n y T y p e z b w N T n L X > < a : K e y > < K e y > T a b l e s \ z T i p p i n g R e s u l t s W i n n e r T h i s R o u n d \ C o l u m n s \ T h i s R o u n d T i p p i n g P o i n t s < / K e y > < / a : K e y > < a : V a l u e   i : t y p e = " D i a g r a m D i s p l a y N o d e V i e w S t a t e " > < H e i g h t > 1 5 0 < / H e i g h t > < I s E x p a n d e d > t r u e < / I s E x p a n d e d > < W i d t h > 2 0 0 < / W i d t h > < / a : V a l u e > < / a : K e y V a l u e O f D i a g r a m O b j e c t K e y a n y T y p e z b w N T n L X > < a : K e y V a l u e O f D i a g r a m O b j e c t K e y a n y T y p e z b w N T n L X > < a : K e y > < K e y > T a b l e s \ z T i p p i n g R e s u l t s W i n n e r T h i s R o u n d \ C o l u m n s \ T o t a l P o i n t s G a m e 1 < / K e y > < / a : K e y > < a : V a l u e   i : t y p e = " D i a g r a m D i s p l a y N o d e V i e w S t a t e " > < H e i g h t > 1 5 0 < / H e i g h t > < I s E x p a n d e d > t r u e < / I s E x p a n d e d > < W i d t h > 2 0 0 < / W i d t h > < / a : V a l u e > < / a : K e y V a l u e O f D i a g r a m O b j e c t K e y a n y T y p e z b w N T n L X > < a : K e y V a l u e O f D i a g r a m O b j e c t K e y a n y T y p e z b w N T n L X > < a : K e y > < K e y > T a b l e s \ z T i p p i n g R e s u l t s W i n n e r T h i s R o u n d \ C o l u m n s \ T i p s E n t e r e d < / K e y > < / a : K e y > < a : V a l u e   i : t y p e = " D i a g r a m D i s p l a y N o d e V i e w S t a t e " > < H e i g h t > 1 5 0 < / H e i g h t > < I s E x p a n d e d > t r u e < / I s E x p a n d e d > < W i d t h > 2 0 0 < / W i d t h > < / a : V a l u e > < / a : K e y V a l u e O f D i a g r a m O b j e c t K e y a n y T y p e z b w N T n L X > < a : K e y V a l u e O f D i a g r a m O b j e c t K e y a n y T y p e z b w N T n L X > < a : K e y > < K e y > T a b l e s \ z T i p p i n g R e s u l t s W i n n e r T h i s R o u n d \ C o l u m n s \ G a m e 1 P o i n t s D i f f < / K e y > < / a : K e y > < a : V a l u e   i : t y p e = " D i a g r a m D i s p l a y N o d e V i e w S t a t e " > < H e i g h t > 1 5 0 < / H e i g h t > < I s E x p a n d e d > t r u e < / I s E x p a n d e d > < W i d t h > 2 0 0 < / W i d t h > < / a : V a l u e > < / a : K e y V a l u e O f D i a g r a m O b j e c t K e y a n y T y p e z b w N T n L X > < a : K e y V a l u e O f D i a g r a m O b j e c t K e y a n y T y p e z b w N T n L X > < a : K e y > < K e y > T a b l e s \ z T i p p i n g R e s u l t s W i n n e r T h i s R o u n d P a i d < / K e y > < / a : K e y > < a : V a l u e   i : t y p e = " D i a g r a m D i s p l a y N o d e V i e w S t a t e " > < H e i g h t > 2 9 6 < / H e i g h t > < I s E x p a n d e d > t r u e < / I s E x p a n d e d > < L a y e d O u t > t r u e < / L a y e d O u t > < L e f t > 7 4 8 . 8 0 7 6 2 1 1 3 5 3 3 1 6 < / L e f t > < T a b I n d e x > 3 < / T a b I n d e x > < T o p > 1 7 2 . 1 2 3 0 8 2 7 8 0 5 5 7 < / T o p > < W i d t h > 3 6 9 < / W i d t h > < / a : V a l u e > < / a : K e y V a l u e O f D i a g r a m O b j e c t K e y a n y T y p e z b w N T n L X > < a : K e y V a l u e O f D i a g r a m O b j e c t K e y a n y T y p e z b w N T n L X > < a : K e y > < K e y > T a b l e s \ z T i p p i n g R e s u l t s W i n n e r T h i s R o u n d P a i d \ C o l u m n s \ T i p p e r I D < / K e y > < / a : K e y > < a : V a l u e   i : t y p e = " D i a g r a m D i s p l a y N o d e V i e w S t a t e " > < H e i g h t > 1 5 0 < / H e i g h t > < I s E x p a n d e d > t r u e < / I s E x p a n d e d > < W i d t h > 2 0 0 < / W i d t h > < / a : V a l u e > < / a : K e y V a l u e O f D i a g r a m O b j e c t K e y a n y T y p e z b w N T n L X > < a : K e y V a l u e O f D i a g r a m O b j e c t K e y a n y T y p e z b w N T n L X > < a : K e y > < K e y > T a b l e s \ z T i p p i n g R e s u l t s W i n n e r T h i s R o u n d P a i d \ C o l u m n s \ F i r s t N a m e < / K e y > < / a : K e y > < a : V a l u e   i : t y p e = " D i a g r a m D i s p l a y N o d e V i e w S t a t e " > < H e i g h t > 1 5 0 < / H e i g h t > < I s E x p a n d e d > t r u e < / I s E x p a n d e d > < W i d t h > 2 0 0 < / W i d t h > < / a : V a l u e > < / a : K e y V a l u e O f D i a g r a m O b j e c t K e y a n y T y p e z b w N T n L X > < a : K e y V a l u e O f D i a g r a m O b j e c t K e y a n y T y p e z b w N T n L X > < a : K e y > < K e y > T a b l e s \ z T i p p i n g R e s u l t s W i n n e r T h i s R o u n d P a i d \ C o l u m n s \ S u r n a m e < / K e y > < / a : K e y > < a : V a l u e   i : t y p e = " D i a g r a m D i s p l a y N o d e V i e w S t a t e " > < H e i g h t > 1 5 0 < / H e i g h t > < I s E x p a n d e d > t r u e < / I s E x p a n d e d > < W i d t h > 2 0 0 < / W i d t h > < / a : V a l u e > < / a : K e y V a l u e O f D i a g r a m O b j e c t K e y a n y T y p e z b w N T n L X > < a : K e y V a l u e O f D i a g r a m O b j e c t K e y a n y T y p e z b w N T n L X > < a : K e y > < K e y > T a b l e s \ z T i p p i n g R e s u l t s W i n n e r T h i s R o u n d P a i d \ C o l u m n s \ R o u n d N u m < / K e y > < / a : K e y > < a : V a l u e   i : t y p e = " D i a g r a m D i s p l a y N o d e V i e w S t a t e " > < H e i g h t > 1 5 0 < / H e i g h t > < I s E x p a n d e d > t r u e < / I s E x p a n d e d > < W i d t h > 2 0 0 < / W i d t h > < / a : V a l u e > < / a : K e y V a l u e O f D i a g r a m O b j e c t K e y a n y T y p e z b w N T n L X > < a : K e y V a l u e O f D i a g r a m O b j e c t K e y a n y T y p e z b w N T n L X > < a : K e y > < K e y > T a b l e s \ z T i p p i n g R e s u l t s W i n n e r T h i s R o u n d P a i d \ C o l u m n s \ T h i s R o u n d T i p p i n g P o i n t s < / K e y > < / a : K e y > < a : V a l u e   i : t y p e = " D i a g r a m D i s p l a y N o d e V i e w S t a t e " > < H e i g h t > 1 5 0 < / H e i g h t > < I s E x p a n d e d > t r u e < / I s E x p a n d e d > < W i d t h > 2 0 0 < / W i d t h > < / a : V a l u e > < / a : K e y V a l u e O f D i a g r a m O b j e c t K e y a n y T y p e z b w N T n L X > < a : K e y V a l u e O f D i a g r a m O b j e c t K e y a n y T y p e z b w N T n L X > < a : K e y > < K e y > T a b l e s \ z T i p p i n g R e s u l t s W i n n e r T h i s R o u n d P a i d \ C o l u m n s \ T o t a l P o i n t s G a m e 1 < / K e y > < / a : K e y > < a : V a l u e   i : t y p e = " D i a g r a m D i s p l a y N o d e V i e w S t a t e " > < H e i g h t > 1 5 0 < / H e i g h t > < I s E x p a n d e d > t r u e < / I s E x p a n d e d > < W i d t h > 2 0 0 < / W i d t h > < / a : V a l u e > < / a : K e y V a l u e O f D i a g r a m O b j e c t K e y a n y T y p e z b w N T n L X > < a : K e y V a l u e O f D i a g r a m O b j e c t K e y a n y T y p e z b w N T n L X > < a : K e y > < K e y > T a b l e s \ z T i p p i n g R e s u l t s W i n n e r T h i s R o u n d P a i d \ C o l u m n s \ T i p s E n t e r e d < / K e y > < / a : K e y > < a : V a l u e   i : t y p e = " D i a g r a m D i s p l a y N o d e V i e w S t a t e " > < H e i g h t > 1 5 0 < / H e i g h t > < I s E x p a n d e d > t r u e < / I s E x p a n d e d > < W i d t h > 2 0 0 < / W i d t h > < / a : V a l u e > < / a : K e y V a l u e O f D i a g r a m O b j e c t K e y a n y T y p e z b w N T n L X > < a : K e y V a l u e O f D i a g r a m O b j e c t K e y a n y T y p e z b w N T n L X > < a : K e y > < K e y > T a b l e s \ z T i p p i n g R e s u l t s W i n n e r T h i s R o u n d P a i d \ C o l u m n s \ G a m e 1 P o i n t s D i f f < / K e y > < / a : K e y > < a : V a l u e   i : t y p e = " D i a g r a m D i s p l a y N o d e V i e w S t a t e " > < H e i g h t > 1 5 0 < / H e i g h t > < I s E x p a n d e d > t r u e < / I s E x p a n d e d > < W i d t h > 2 0 0 < / W i d t h > < / a : V a l u e > < / a : K e y V a l u e O f D i a g r a m O b j e c t K e y a n y T y p e z b w N T n L X > < a : K e y V a l u e O f D i a g r a m O b j e c t K e y a n y T y p e z b w N T n L X > < a : K e y > < K e y > T a b l e s \ z T i p p i n g R e s u l t s W i n n e r T h i s R o u n d P a i d \ H i e r a r c h i e s \ H i e r a r c h y 1 < / K e y > < / a : K e y > < a : V a l u e   i : t y p e = " D i a g r a m D i s p l a y N o d e V i e w S t a t e " > < H e i g h t > 1 5 0 < / H e i g h t > < I s E x p a n d e d > t r u e < / I s E x p a n d e d > < W i d t h > 2 0 0 < / W i d t h > < / a : V a l u e > < / a : K e y V a l u e O f D i a g r a m O b j e c t K e y a n y T y p e z b w N T n L X > < a : K e y V a l u e O f D i a g r a m O b j e c t K e y a n y T y p e z b w N T n L X > < a : K e y > < K e y > T a b l e s \ z T i p p i n g R e s u l t s W i n n e r T h i s R o u n d P a i d \ H i e r a r c h y 1 \ A d d i t i o n a l   I n f o \ H i n t   T e x t < / K e y > < / a : K e y > < a : V a l u e   i : t y p e = " D i a g r a m D i s p l a y V i e w S t a t e I D i a g r a m T a g A d d i t i o n a l I n f o " / > < / a : K e y V a l u e O f D i a g r a m O b j e c t K e y a n y T y p e z b w N T n L X > < a : K e y V a l u e O f D i a g r a m O b j e c t K e y a n y T y p e z b w N T n L X > < a : K e y > < K e y > T a b l e s \ R o u n d T i p s < / K e y > < / a : K e y > < a : V a l u e   i : t y p e = " D i a g r a m D i s p l a y N o d e V i e w S t a t e " > < H e i g h t > 1 5 0 < / H e i g h t > < I s E x p a n d e d > t r u e < / I s E x p a n d e d > < L a y e d O u t > t r u e < / L a y e d O u t > < L e f t > 1 1 5 7 . 8 0 7 6 2 1 1 3 5 3 3 1 6 < / L e f t > < W i d t h > 2 0 0 < / W i d t h > < / a : V a l u e > < / a : K e y V a l u e O f D i a g r a m O b j e c t K e y a n y T y p e z b w N T n L X > < a : K e y V a l u e O f D i a g r a m O b j e c t K e y a n y T y p e z b w N T n L X > < a : K e y > < K e y > T a b l e s \ R o u n d T i p s \ C o l u m n s \ R o u n d T i p I D < / K e y > < / a : K e y > < a : V a l u e   i : t y p e = " D i a g r a m D i s p l a y N o d e V i e w S t a t e " > < H e i g h t > 1 5 0 < / H e i g h t > < I s E x p a n d e d > t r u e < / I s E x p a n d e d > < W i d t h > 2 0 0 < / W i d t h > < / a : V a l u e > < / a : K e y V a l u e O f D i a g r a m O b j e c t K e y a n y T y p e z b w N T n L X > < a : K e y V a l u e O f D i a g r a m O b j e c t K e y a n y T y p e z b w N T n L X > < a : K e y > < K e y > T a b l e s \ R o u n d T i p s \ C o l u m n s \ T i p p e r I D < / K e y > < / a : K e y > < a : V a l u e   i : t y p e = " D i a g r a m D i s p l a y N o d e V i e w S t a t e " > < H e i g h t > 1 5 0 < / H e i g h t > < I s E x p a n d e d > t r u e < / I s E x p a n d e d > < W i d t h > 2 0 0 < / W i d t h > < / a : V a l u e > < / a : K e y V a l u e O f D i a g r a m O b j e c t K e y a n y T y p e z b w N T n L X > < a : K e y V a l u e O f D i a g r a m O b j e c t K e y a n y T y p e z b w N T n L X > < a : K e y > < K e y > T a b l e s \ R o u n d T i p s \ C o l u m n s \ R o u n d N u m < / K e y > < / a : K e y > < a : V a l u e   i : t y p e = " D i a g r a m D i s p l a y N o d e V i e w S t a t e " > < H e i g h t > 1 5 0 < / H e i g h t > < I s E x p a n d e d > t r u e < / I s E x p a n d e d > < W i d t h > 2 0 0 < / W i d t h > < / a : V a l u e > < / a : K e y V a l u e O f D i a g r a m O b j e c t K e y a n y T y p e z b w N T n L X > < a : K e y V a l u e O f D i a g r a m O b j e c t K e y a n y T y p e z b w N T n L X > < a : K e y > < K e y > T a b l e s \ R o u n d T i p s \ C o l u m n s \ W i l d c a r d < / K e y > < / a : K e y > < a : V a l u e   i : t y p e = " D i a g r a m D i s p l a y N o d e V i e w S t a t e " > < H e i g h t > 1 5 0 < / H e i g h t > < I s E x p a n d e d > t r u e < / I s E x p a n d e d > < W i d t h > 2 0 0 < / W i d t h > < / a : V a l u e > < / a : K e y V a l u e O f D i a g r a m O b j e c t K e y a n y T y p e z b w N T n L X > < a : K e y V a l u e O f D i a g r a m O b j e c t K e y a n y T y p e z b w N T n L X > < a : K e y > < K e y > T a b l e s \ R o u n d T i p s \ C o l u m n s \ H o t T i p T e a m I D < / K e y > < / a : K e y > < a : V a l u e   i : t y p e = " D i a g r a m D i s p l a y N o d e V i e w S t a t e " > < H e i g h t > 1 5 0 < / H e i g h t > < I s E x p a n d e d > t r u e < / I s E x p a n d e d > < W i d t h > 2 0 0 < / W i d t h > < / a : V a l u e > < / a : K e y V a l u e O f D i a g r a m O b j e c t K e y a n y T y p e z b w N T n L X > < a : K e y V a l u e O f D i a g r a m O b j e c t K e y a n y T y p e z b w N T n L X > < a : K e y > < K e y > T a b l e s \ R o u n d T i p s \ C o l u m n s \ T o t a l P o i n t s G a m e 1 < / K e y > < / a : K e y > < a : V a l u e   i : t y p e = " D i a g r a m D i s p l a y N o d e V i e w S t a t e " > < H e i g h t > 1 5 0 < / H e i g h t > < I s E x p a n d e d > t r u e < / I s E x p a n d e d > < W i d t h > 2 0 0 < / W i d t h > < / a : V a l u e > < / a : K e y V a l u e O f D i a g r a m O b j e c t K e y a n y T y p e z b w N T n L X > < a : K e y V a l u e O f D i a g r a m O b j e c t K e y a n y T y p e z b w N T n L X > < a : K e y > < K e y > T a b l e s \ R o u n d T i p s \ C o l u m n s \ D a t e T i m e E n t e r e d < / K e y > < / a : K e y > < a : V a l u e   i : t y p e = " D i a g r a m D i s p l a y N o d e V i e w S t a t e " > < H e i g h t > 1 5 0 < / H e i g h t > < I s E x p a n d e d > t r u e < / I s E x p a n d e d > < W i d t h > 2 0 0 < / W i d t h > < / a : V a l u e > < / a : K e y V a l u e O f D i a g r a m O b j e c t K e y a n y T y p e z b w N T n L X > < a : K e y V a l u e O f D i a g r a m O b j e c t K e y a n y T y p e z b w N T n L X > < a : K e y > < K e y > T a b l e s \ R o u n d T i p s \ C o l u m n s \ T i p s E n t e r e d < / K e y > < / a : K e y > < a : V a l u e   i : t y p e = " D i a g r a m D i s p l a y N o d e V i e w S t a t e " > < H e i g h t > 1 5 0 < / H e i g h t > < I s E x p a n d e d > t r u e < / I s E x p a n d e d > < W i d t h > 2 0 0 < / W i d t h > < / a : V a l u e > < / a : K e y V a l u e O f D i a g r a m O b j e c t K e y a n y T y p e z b w N T n L X > < a : K e y V a l u e O f D i a g r a m O b j e c t K e y a n y T y p e z b w N T n L X > < a : K e y > < K e y > T a b l e s \ R o u n d T i p s \ C o l u m n s \ R a n d o m T i p s < / K e y > < / a : K e y > < a : V a l u e   i : t y p e = " D i a g r a m D i s p l a y N o d e V i e w S t a t e " > < H e i g h t > 1 5 0 < / H e i g h t > < I s E x p a n d e d > t r u e < / I s E x p a n d e d > < W i d t h > 2 0 0 < / W i d t h > < / a : V a l u e > < / a : K e y V a l u e O f D i a g r a m O b j e c t K e y a n y T y p e z b w N T n L X > < a : K e y V a l u e O f D i a g r a m O b j e c t K e y a n y T y p e z b w N T n L X > < a : K e y > < K e y > T a b l e s \ R o u n d T i p s \ C o l u m n s \ R e c e i v e d T i p E m a i l F r o m < / K e y > < / a : K e y > < a : V a l u e   i : t y p e = " D i a g r a m D i s p l a y N o d e V i e w S t a t e " > < H e i g h t > 1 5 0 < / H e i g h t > < I s E x p a n d e d > t r u e < / I s E x p a n d e d > < W i d t h > 2 0 0 < / W i d t h > < / a : V a l u e > < / a : K e y V a l u e O f D i a g r a m O b j e c t K e y a n y T y p e z b w N T n L X > < a : K e y V a l u e O f D i a g r a m O b j e c t K e y a n y T y p e z b w N T n L X > < a : K e y > < K e y > T a b l e s \ R o u n d T i p s \ C o l u m n s \ R e c e i p t R e q u e s t e d < / K e y > < / a : K e y > < a : V a l u e   i : t y p e = " D i a g r a m D i s p l a y N o d e V i e w S t a t e " > < H e i g h t > 1 5 0 < / H e i g h t > < I s E x p a n d e d > t r u e < / I s E x p a n d e d > < W i d t h > 2 0 0 < / W i d t h > < / a : V a l u e > < / a : K e y V a l u e O f D i a g r a m O b j e c t K e y a n y T y p e z b w N T n L X > < a : K e y V a l u e O f D i a g r a m O b j e c t K e y a n y T y p e z b w N T n L X > < a : K e y > < K e y > T a b l e s \ R o u n d T i p s \ C o l u m n s \ R e c e i p t S e n t < / K e y > < / a : K e y > < a : V a l u e   i : t y p e = " D i a g r a m D i s p l a y N o d e V i e w S t a t e " > < H e i g h t > 1 5 0 < / H e i g h t > < I s E x p a n d e d > t r u e < / I s E x p a n d e d > < W i d t h > 2 0 0 < / W i d t h > < / a : V a l u e > < / a : K e y V a l u e O f D i a g r a m O b j e c t K e y a n y T y p e z b w N T n L X > < a : K e y V a l u e O f D i a g r a m O b j e c t K e y a n y T y p e z b w N T n L X > < a : K e y > < K e y > T a b l e s \ R o u n d T i p s \ C o l u m n s \ F u l l D e t a i l R e s u l t s < / K e y > < / a : K e y > < a : V a l u e   i : t y p e = " D i a g r a m D i s p l a y N o d e V i e w S t a t e " > < H e i g h t > 1 5 0 < / H e i g h t > < I s E x p a n d e d > t r u e < / I s E x p a n d e d > < W i d t h > 2 0 0 < / W i d t h > < / a : V a l u e > < / a : K e y V a l u e O f D i a g r a m O b j e c t K e y a n y T y p e z b w N T n L X > < a : K e y V a l u e O f D i a g r a m O b j e c t K e y a n y T y p e z b w N T n L X > < a : K e y > < K e y > T a b l e s \ R o u n d T i p s \ C o l u m n s \ F u l l D e t a i l R e s u l t s S e n t < / K e y > < / a : K e y > < a : V a l u e   i : t y p e = " D i a g r a m D i s p l a y N o d e V i e w S t a t e " > < H e i g h t > 1 5 0 < / H e i g h t > < I s E x p a n d e d > t r u e < / I s E x p a n d e d > < W i d t h > 2 0 0 < / W i d t h > < / a : V a l u e > < / a : K e y V a l u e O f D i a g r a m O b j e c t K e y a n y T y p e z b w N T n L X > < a : K e y V a l u e O f D i a g r a m O b j e c t K e y a n y T y p e z b w N T n L X > < a : K e y > < K e y > T a b l e s \ R o u n d T i p s \ C o l u m n s \ S p e c i a l T i p < / K e y > < / a : K e y > < a : V a l u e   i : t y p e = " D i a g r a m D i s p l a y N o d e V i e w S t a t e " > < H e i g h t > 1 5 0 < / H e i g h t > < I s E x p a n d e d > t r u e < / I s E x p a n d e d > < W i d t h > 2 0 0 < / W i d t h > < / a : V a l u e > < / a : K e y V a l u e O f D i a g r a m O b j e c t K e y a n y T y p e z b w N T n L X > < a : K e y V a l u e O f D i a g r a m O b j e c t K e y a n y T y p e z b w N T n L X > < a : K e y > < K e y > T a b l e s \ R o u n d T i p s \ C o l u m n s \ S p e c i a l T i p 2 < / K e y > < / a : K e y > < a : V a l u e   i : t y p e = " D i a g r a m D i s p l a y N o d e V i e w S t a t e " > < H e i g h t > 1 5 0 < / H e i g h t > < I s E x p a n d e d > t r u e < / I s E x p a n d e d > < W i d t h > 2 0 0 < / W i d t h > < / a : V a l u e > < / a : K e y V a l u e O f D i a g r a m O b j e c t K e y a n y T y p e z b w N T n L X > < a : K e y V a l u e O f D i a g r a m O b j e c t K e y a n y T y p e z b w N T n L X > < a : K e y > < K e y > T a b l e s \ R o u n d T i p s \ C o l u m n s \ S p e c i a l T i p T e x t < / K e y > < / a : K e y > < a : V a l u e   i : t y p e = " D i a g r a m D i s p l a y N o d e V i e w S t a t e " > < H e i g h t > 1 5 0 < / H e i g h t > < I s E x p a n d e d > t r u e < / I s E x p a n d e d > < W i d t h > 2 0 0 < / W i d t h > < / a : V a l u e > < / a : K e y V a l u e O f D i a g r a m O b j e c t K e y a n y T y p e z b w N T n L X > < a : K e y V a l u e O f D i a g r a m O b j e c t K e y a n y T y p e z b w N T n L X > < a : K e y > < K e y > T a b l e s \ T i p p e r s < / K e y > < / a : K e y > < a : V a l u e   i : t y p e = " D i a g r a m D i s p l a y N o d e V i e w S t a t e " > < H e i g h t > 1 5 0 < / H e i g h t > < I s E x p a n d e d > t r u e < / I s E x p a n d e d > < L a y e d O u t > t r u e < / L a y e d O u t > < L e f t > 1 4 8 7 . 7 1 1 4 3 1 7 0 2 9 9 7 3 < / L e f t > < T a b I n d e x > 4 < / T a b I n d e x > < T o p > 2 6 9 . 4 1 1 1 3 1 7 0 4 1 3 9 6 2 < / T o p > < W i d t h > 2 0 0 < / W i d t h > < / a : V a l u e > < / a : K e y V a l u e O f D i a g r a m O b j e c t K e y a n y T y p e z b w N T n L X > < a : K e y V a l u e O f D i a g r a m O b j e c t K e y a n y T y p e z b w N T n L X > < a : K e y > < K e y > T a b l e s \ T i p p e r s \ C o l u m n s \ T i p p e r I D < / K e y > < / a : K e y > < a : V a l u e   i : t y p e = " D i a g r a m D i s p l a y N o d e V i e w S t a t e " > < H e i g h t > 1 5 0 < / H e i g h t > < I s E x p a n d e d > t r u e < / I s E x p a n d e d > < W i d t h > 2 0 0 < / W i d t h > < / a : V a l u e > < / a : K e y V a l u e O f D i a g r a m O b j e c t K e y a n y T y p e z b w N T n L X > < a : K e y V a l u e O f D i a g r a m O b j e c t K e y a n y T y p e z b w N T n L X > < a : K e y > < K e y > T a b l e s \ T i p p e r s \ C o l u m n s \ U s e r I D < / K e y > < / a : K e y > < a : V a l u e   i : t y p e = " D i a g r a m D i s p l a y N o d e V i e w S t a t e " > < H e i g h t > 1 5 0 < / H e i g h t > < I s E x p a n d e d > t r u e < / I s E x p a n d e d > < W i d t h > 2 0 0 < / W i d t h > < / a : V a l u e > < / a : K e y V a l u e O f D i a g r a m O b j e c t K e y a n y T y p e z b w N T n L X > < a : K e y V a l u e O f D i a g r a m O b j e c t K e y a n y T y p e z b w N T n L X > < a : K e y > < K e y > T a b l e s \ T i p p e r s \ C o l u m n s \ F i r s t N a m e < / K e y > < / a : K e y > < a : V a l u e   i : t y p e = " D i a g r a m D i s p l a y N o d e V i e w S t a t e " > < H e i g h t > 1 5 0 < / H e i g h t > < I s E x p a n d e d > t r u e < / I s E x p a n d e d > < W i d t h > 2 0 0 < / W i d t h > < / a : V a l u e > < / a : K e y V a l u e O f D i a g r a m O b j e c t K e y a n y T y p e z b w N T n L X > < a : K e y V a l u e O f D i a g r a m O b j e c t K e y a n y T y p e z b w N T n L X > < a : K e y > < K e y > T a b l e s \ T i p p e r s \ C o l u m n s \ S u r n a m e < / K e y > < / a : K e y > < a : V a l u e   i : t y p e = " D i a g r a m D i s p l a y N o d e V i e w S t a t e " > < H e i g h t > 1 5 0 < / H e i g h t > < I s E x p a n d e d > t r u e < / I s E x p a n d e d > < W i d t h > 2 0 0 < / W i d t h > < / a : V a l u e > < / a : K e y V a l u e O f D i a g r a m O b j e c t K e y a n y T y p e z b w N T n L X > < a : K e y V a l u e O f D i a g r a m O b j e c t K e y a n y T y p e z b w N T n L X > < a : K e y > < K e y > T a b l e s \ T i p p e r s \ C o l u m n s \ E m a i l A d d r e s s < / K e y > < / a : K e y > < a : V a l u e   i : t y p e = " D i a g r a m D i s p l a y N o d e V i e w S t a t e " > < H e i g h t > 1 5 0 < / H e i g h t > < I s E x p a n d e d > t r u e < / I s E x p a n d e d > < W i d t h > 2 0 0 < / W i d t h > < / a : V a l u e > < / a : K e y V a l u e O f D i a g r a m O b j e c t K e y a n y T y p e z b w N T n L X > < a : K e y V a l u e O f D i a g r a m O b j e c t K e y a n y T y p e z b w N T n L X > < a : K e y > < K e y > T a b l e s \ T i p p e r s \ C o l u m n s \ C o m p a n y < / K e y > < / a : K e y > < a : V a l u e   i : t y p e = " D i a g r a m D i s p l a y N o d e V i e w S t a t e " > < H e i g h t > 1 5 0 < / H e i g h t > < I s E x p a n d e d > t r u e < / I s E x p a n d e d > < W i d t h > 2 0 0 < / W i d t h > < / a : V a l u e > < / a : K e y V a l u e O f D i a g r a m O b j e c t K e y a n y T y p e z b w N T n L X > < a : K e y V a l u e O f D i a g r a m O b j e c t K e y a n y T y p e z b w N T n L X > < a : K e y > < K e y > T a b l e s \ T i p p e r s \ C o l u m n s \ G e n d e r < / K e y > < / a : K e y > < a : V a l u e   i : t y p e = " D i a g r a m D i s p l a y N o d e V i e w S t a t e " > < H e i g h t > 1 5 0 < / H e i g h t > < I s E x p a n d e d > t r u e < / I s E x p a n d e d > < W i d t h > 2 0 0 < / W i d t h > < / a : V a l u e > < / a : K e y V a l u e O f D i a g r a m O b j e c t K e y a n y T y p e z b w N T n L X > < a : K e y V a l u e O f D i a g r a m O b j e c t K e y a n y T y p e z b w N T n L X > < a : K e y > < K e y > T a b l e s \ T i p p e r s \ C o l u m n s \ A u r o r a D i v i s i o n < / K e y > < / a : K e y > < a : V a l u e   i : t y p e = " D i a g r a m D i s p l a y N o d e V i e w S t a t e " > < H e i g h t > 1 5 0 < / H e i g h t > < I s E x p a n d e d > t r u e < / I s E x p a n d e d > < W i d t h > 2 0 0 < / W i d t h > < / a : V a l u e > < / a : K e y V a l u e O f D i a g r a m O b j e c t K e y a n y T y p e z b w N T n L X > < a : K e y V a l u e O f D i a g r a m O b j e c t K e y a n y T y p e z b w N T n L X > < a : K e y > < K e y > T a b l e s \ T i p p e r s \ C o l u m n s \ R e g i o n < / K e y > < / a : K e y > < a : V a l u e   i : t y p e = " D i a g r a m D i s p l a y N o d e V i e w S t a t e " > < H e i g h t > 1 5 0 < / H e i g h t > < I s E x p a n d e d > t r u e < / I s E x p a n d e d > < W i d t h > 2 0 0 < / W i d t h > < / a : V a l u e > < / a : K e y V a l u e O f D i a g r a m O b j e c t K e y a n y T y p e z b w N T n L X > < a : K e y V a l u e O f D i a g r a m O b j e c t K e y a n y T y p e z b w N T n L X > < a : K e y > < K e y > T a b l e s \ T i p p e r s \ C o l u m n s \ T e a m F o l l o w e d < / K e y > < / a : K e y > < a : V a l u e   i : t y p e = " D i a g r a m D i s p l a y N o d e V i e w S t a t e " > < H e i g h t > 1 5 0 < / H e i g h t > < I s E x p a n d e d > t r u e < / I s E x p a n d e d > < W i d t h > 2 0 0 < / W i d t h > < / a : V a l u e > < / a : K e y V a l u e O f D i a g r a m O b j e c t K e y a n y T y p e z b w N T n L X > < a : K e y V a l u e O f D i a g r a m O b j e c t K e y a n y T y p e z b w N T n L X > < a : K e y > < K e y > T a b l e s \ T i p p e r s \ C o l u m n s \ E n t r y R e c e i p t S e n t < / K e y > < / a : K e y > < a : V a l u e   i : t y p e = " D i a g r a m D i s p l a y N o d e V i e w S t a t e " > < H e i g h t > 1 5 0 < / H e i g h t > < I s E x p a n d e d > t r u e < / I s E x p a n d e d > < W i d t h > 2 0 0 < / W i d t h > < / a : V a l u e > < / a : K e y V a l u e O f D i a g r a m O b j e c t K e y a n y T y p e z b w N T n L X > < a : K e y V a l u e O f D i a g r a m O b j e c t K e y a n y T y p e z b w N T n L X > < a : K e y > < K e y > T a b l e s \ T i p p e r s \ C o l u m n s \ P a i d D a t e < / K e y > < / a : K e y > < a : V a l u e   i : t y p e = " D i a g r a m D i s p l a y N o d e V i e w S t a t e " > < H e i g h t > 1 5 0 < / H e i g h t > < I s E x p a n d e d > t r u e < / I s E x p a n d e d > < W i d t h > 2 0 0 < / W i d t h > < / a : V a l u e > < / a : K e y V a l u e O f D i a g r a m O b j e c t K e y a n y T y p e z b w N T n L X > < a : K e y V a l u e O f D i a g r a m O b j e c t K e y a n y T y p e z b w N T n L X > < a : K e y > < K e y > T a b l e s \ T i p p e r s \ C o l u m n s \ P a i d T o < / K e y > < / a : K e y > < a : V a l u e   i : t y p e = " D i a g r a m D i s p l a y N o d e V i e w S t a t e " > < H e i g h t > 1 5 0 < / H e i g h t > < I s E x p a n d e d > t r u e < / I s E x p a n d e d > < W i d t h > 2 0 0 < / W i d t h > < / a : V a l u e > < / a : K e y V a l u e O f D i a g r a m O b j e c t K e y a n y T y p e z b w N T n L X > < a : K e y V a l u e O f D i a g r a m O b j e c t K e y a n y T y p e z b w N T n L X > < a : K e y > < K e y > T a b l e s \ T i p p e r s \ C o l u m n s \ P a i d E m a i l R e c e i p t S e n t < / K e y > < / a : K e y > < a : V a l u e   i : t y p e = " D i a g r a m D i s p l a y N o d e V i e w S t a t e " > < H e i g h t > 1 5 0 < / H e i g h t > < I s E x p a n d e d > t r u e < / I s E x p a n d e d > < W i d t h > 2 0 0 < / W i d t h > < / a : V a l u e > < / a : K e y V a l u e O f D i a g r a m O b j e c t K e y a n y T y p e z b w N T n L X > < a : K e y V a l u e O f D i a g r a m O b j e c t K e y a n y T y p e z b w N T n L X > < a : K e y > < K e y > T a b l e s \ T i p p e r s \ C o l u m n s \ E x p e c t e d S e n t F r o m < / K e y > < / a : K e y > < a : V a l u e   i : t y p e = " D i a g r a m D i s p l a y N o d e V i e w S t a t e " > < H e i g h t > 1 5 0 < / H e i g h t > < I s E x p a n d e d > t r u e < / I s E x p a n d e d > < W i d t h > 2 0 0 < / W i d t h > < / a : V a l u e > < / a : K e y V a l u e O f D i a g r a m O b j e c t K e y a n y T y p e z b w N T n L X > < a : K e y V a l u e O f D i a g r a m O b j e c t K e y a n y T y p e z b w N T n L X > < a : K e y > < K e y > T a b l e s \ T i p p e r s \ C o l u m n s \ L a d d e r E m a i l F r o m < / K e y > < / a : K e y > < a : V a l u e   i : t y p e = " D i a g r a m D i s p l a y N o d e V i e w S t a t e " > < H e i g h t > 1 5 0 < / H e i g h t > < I s E x p a n d e d > t r u e < / I s E x p a n d e d > < W i d t h > 2 0 0 < / W i d t h > < / a : V a l u e > < / a : K e y V a l u e O f D i a g r a m O b j e c t K e y a n y T y p e z b w N T n L X > < a : K e y V a l u e O f D i a g r a m O b j e c t K e y a n y T y p e z b w N T n L X > < a : K e y > < K e y > T a b l e s \ T i p p e r s \ C o l u m n s \ L a d d e r R e c e i p t R e q u e s t e d < / K e y > < / a : K e y > < a : V a l u e   i : t y p e = " D i a g r a m D i s p l a y N o d e V i e w S t a t e " > < H e i g h t > 1 5 0 < / H e i g h t > < I s E x p a n d e d > t r u e < / I s E x p a n d e d > < W i d t h > 2 0 0 < / W i d t h > < / a : V a l u e > < / a : K e y V a l u e O f D i a g r a m O b j e c t K e y a n y T y p e z b w N T n L X > < a : K e y V a l u e O f D i a g r a m O b j e c t K e y a n y T y p e z b w N T n L X > < a : K e y > < K e y > T a b l e s \ T i p p e r s \ C o l u m n s \ L a d d e r R e c e i p t S e n t < / K e y > < / a : K e y > < a : V a l u e   i : t y p e = " D i a g r a m D i s p l a y N o d e V i e w S t a t e " > < H e i g h t > 1 5 0 < / H e i g h t > < I s E x p a n d e d > t r u e < / I s E x p a n d e d > < W i d t h > 2 0 0 < / W i d t h > < / a : V a l u e > < / a : K e y V a l u e O f D i a g r a m O b j e c t K e y a n y T y p e z b w N T n L X > < a : K e y V a l u e O f D i a g r a m O b j e c t K e y a n y T y p e z b w N T n L X > < a : K e y > < K e y > T a b l e s \ T i p p e r s \ C o l u m n s \ C o m m e n t s < / K e y > < / a : K e y > < a : V a l u e   i : t y p e = " D i a g r a m D i s p l a y N o d e V i e w S t a t e " > < H e i g h t > 1 5 0 < / H e i g h t > < I s E x p a n d e d > t r u e < / I s E x p a n d e d > < W i d t h > 2 0 0 < / W i d t h > < / a : V a l u e > < / a : K e y V a l u e O f D i a g r a m O b j e c t K e y a n y T y p e z b w N T n L X > < a : K e y V a l u e O f D i a g r a m O b j e c t K e y a n y T y p e z b w N T n L X > < a : K e y > < K e y > T a b l e s \ T i p p e r s \ C o l u m n s \ A c t i v e < / K e y > < / a : K e y > < a : V a l u e   i : t y p e = " D i a g r a m D i s p l a y N o d e V i e w S t a t e " > < H e i g h t > 1 5 0 < / H e i g h t > < I s E x p a n d e d > t r u e < / I s E x p a n d e d > < W i d t h > 2 0 0 < / W i d t h > < / a : V a l u e > < / a : K e y V a l u e O f D i a g r a m O b j e c t K e y a n y T y p e z b w N T n L X > < a : K e y V a l u e O f D i a g r a m O b j e c t K e y a n y T y p e z b w N T n L X > < a : K e y > < K e y > T a b l e s \ T i p p e r s \ C o l u m n s \ P r i z e s W o n < / K e y > < / a : K e y > < a : V a l u e   i : t y p e = " D i a g r a m D i s p l a y N o d e V i e w S t a t e " > < H e i g h t > 1 5 0 < / H e i g h t > < I s E x p a n d e d > t r u e < / I s E x p a n d e d > < W i d t h > 2 0 0 < / W i d t h > < / a : V a l u e > < / a : K e y V a l u e O f D i a g r a m O b j e c t K e y a n y T y p e z b w N T n L X > < a : K e y V a l u e O f D i a g r a m O b j e c t K e y a n y T y p e z b w N T n L X > < a : K e y > < K e y > T a b l e s \ T i p p e r s \ C o l u m n s \ A t t e n d i n g B a s h < / K e y > < / a : K e y > < a : V a l u e   i : t y p e = " D i a g r a m D i s p l a y N o d e V i e w S t a t e " > < H e i g h t > 1 5 0 < / H e i g h t > < I s E x p a n d e d > t r u e < / I s E x p a n d e d > < W i d t h > 2 0 0 < / W i d t h > < / a : V a l u e > < / a : K e y V a l u e O f D i a g r a m O b j e c t K e y a n y T y p e z b w N T n L X > < a : K e y V a l u e O f D i a g r a m O b j e c t K e y a n y T y p e z b w N T n L X > < a : K e y > < K e y > T a b l e s \ T i p p e r s \ C o l u m n s \ N u m b e r A t t e n d i n g B a s h < / K e y > < / a : K e y > < a : V a l u e   i : t y p e = " D i a g r a m D i s p l a y N o d e V i e w S t a t e " > < H e i g h t > 1 5 0 < / H e i g h t > < I s E x p a n d e d > t r u e < / I s E x p a n d e d > < W i d t h > 2 0 0 < / W i d t h > < / a : V a l u e > < / a : K e y V a l u e O f D i a g r a m O b j e c t K e y a n y T y p e z b w N T n L X > < a : K e y V a l u e O f D i a g r a m O b j e c t K e y a n y T y p e z b w N T n L X > < a : K e y > < K e y > T a b l e s \ T i p p e r s \ C o l u m n s \ I n r o d u c e d B y < / K e y > < / a : K e y > < a : V a l u e   i : t y p e = " D i a g r a m D i s p l a y N o d e V i e w S t a t e " > < H e i g h t > 1 5 0 < / H e i g h t > < I s E x p a n d e d > t r u e < / I s E x p a n d e d > < W i d t h > 2 0 0 < / W i d t h > < / a : V a l u e > < / a : K e y V a l u e O f D i a g r a m O b j e c t K e y a n y T y p e z b w N T n L X > < a : K e y V a l u e O f D i a g r a m O b j e c t K e y a n y T y p e z b w N T n L X > < a : K e y > < K e y > T a b l e s \ T i p p e r s \ C o l u m n s \ L o g i n I D < / K e y > < / a : K e y > < a : V a l u e   i : t y p e = " D i a g r a m D i s p l a y N o d e V i e w S t a t e " > < H e i g h t > 1 5 0 < / H e i g h t > < I s E x p a n d e d > t r u e < / I s E x p a n d e d > < W i d t h > 2 0 0 < / W i d t h > < / a : V a l u e > < / a : K e y V a l u e O f D i a g r a m O b j e c t K e y a n y T y p e z b w N T n L X > < a : K e y V a l u e O f D i a g r a m O b j e c t K e y a n y T y p e z b w N T n L X > < a : K e y > < K e y > T a b l e s \ T i p p e r s \ C o l u m n s \ P a i d C o d e < / K e y > < / a : K e y > < a : V a l u e   i : t y p e = " D i a g r a m D i s p l a y N o d e V i e w S t a t e " > < H e i g h t > 1 5 0 < / H e i g h t > < I s E x p a n d e d > t r u e < / I s E x p a n d e d > < W i d t h > 2 0 0 < / W i d t h > < / a : V a l u e > < / a : K e y V a l u e O f D i a g r a m O b j e c t K e y a n y T y p e z b w N T n L X > < a : K e y V a l u e O f D i a g r a m O b j e c t K e y a n y T y p e z b w N T n L X > < a : K e y > < K e y > T a b l e s \ T i p p e r s \ C o l u m n s \ T i p R e m i n d e r S e n t < / K e y > < / a : K e y > < a : V a l u e   i : t y p e = " D i a g r a m D i s p l a y N o d e V i e w S t a t e " > < H e i g h t > 1 5 0 < / H e i g h t > < I s E x p a n d e d > t r u e < / I s E x p a n d e d > < W i d t h > 2 0 0 < / W i d t h > < / a : V a l u e > < / a : K e y V a l u e O f D i a g r a m O b j e c t K e y a n y T y p e z b w N T n L X > < a : K e y V a l u e O f D i a g r a m O b j e c t K e y a n y T y p e z b w N T n L X > < a : K e y > < K e y > T a b l e s \ T i p p e r s \ C o l u m n s \ I n t r o d u c e d B y T e x t < / K e y > < / a : K e y > < a : V a l u e   i : t y p e = " D i a g r a m D i s p l a y N o d e V i e w S t a t e " > < H e i g h t > 1 5 0 < / H e i g h t > < I s E x p a n d e d > t r u e < / I s E x p a n d e d > < W i d t h > 2 0 0 < / W i d t h > < / a : V a l u e > < / a : K e y V a l u e O f D i a g r a m O b j e c t K e y a n y T y p e z b w N T n L X > < a : K e y V a l u e O f D i a g r a m O b j e c t K e y a n y T y p e z b w N T n L X > < a : K e y > < K e y > T a b l e s \ T i p p e r s \ C o l u m n s \ L a d d e r R e m i n d e r S e n t < / K e y > < / a : K e y > < a : V a l u e   i : t y p e = " D i a g r a m D i s p l a y N o d e V i e w S t a t e " > < H e i g h t > 1 5 0 < / H e i g h t > < I s E x p a n d e d > t r u e < / I s E x p a n d e d > < W i d t h > 2 0 0 < / W i d t h > < / a : V a l u e > < / a : K e y V a l u e O f D i a g r a m O b j e c t K e y a n y T y p e z b w N T n L X > < a : K e y V a l u e O f D i a g r a m O b j e c t K e y a n y T y p e z b w N T n L X > < a : K e y > < K e y > T a b l e s \ T i p p e r s \ C o l u m n s \ A r c h i v e < / K e y > < / a : K e y > < a : V a l u e   i : t y p e = " D i a g r a m D i s p l a y N o d e V i e w S t a t e " > < H e i g h t > 1 5 0 < / H e i g h t > < I s E x p a n d e d > t r u e < / I s E x p a n d e d > < W i d t h > 2 0 0 < / W i d t h > < / a : V a l u e > < / a : K e y V a l u e O f D i a g r a m O b j e c t K e y a n y T y p e z b w N T n L X > < a : K e y V a l u e O f D i a g r a m O b j e c t K e y a n y T y p e z b w N T n L X > < a : K e y > < K e y > T a b l e s \ T i p p e r L a d d e r P o s i t i o n s < / K e y > < / a : K e y > < a : V a l u e   i : t y p e = " D i a g r a m D i s p l a y N o d e V i e w S t a t e " > < H e i g h t > 1 5 0 < / H e i g h t > < I s E x p a n d e d > t r u e < / I s E x p a n d e d > < L a y e d O u t > t r u e < / L a y e d O u t > < L e f t > 1 8 1 7 . 6 1 5 2 4 2 2 7 0 6 6 3 2 < / L e f t > < T a b I n d e x > 5 < / T a b I n d e x > < T o p > 4 8 9 . 2 4 6 1 6 5 5 6 1 1 1 4 < / T o p > < W i d t h > 2 0 0 < / W i d t h > < / a : V a l u e > < / a : K e y V a l u e O f D i a g r a m O b j e c t K e y a n y T y p e z b w N T n L X > < a : K e y V a l u e O f D i a g r a m O b j e c t K e y a n y T y p e z b w N T n L X > < a : K e y > < K e y > T a b l e s \ T i p p e r L a d d e r P o s i t i o n s \ C o l u m n s \ T i p p e r L a d d e r I D < / K e y > < / a : K e y > < a : V a l u e   i : t y p e = " D i a g r a m D i s p l a y N o d e V i e w S t a t e " > < H e i g h t > 1 5 0 < / H e i g h t > < I s E x p a n d e d > t r u e < / I s E x p a n d e d > < W i d t h > 2 0 0 < / W i d t h > < / a : V a l u e > < / a : K e y V a l u e O f D i a g r a m O b j e c t K e y a n y T y p e z b w N T n L X > < a : K e y V a l u e O f D i a g r a m O b j e c t K e y a n y T y p e z b w N T n L X > < a : K e y > < K e y > T a b l e s \ T i p p e r L a d d e r P o s i t i o n s \ C o l u m n s \ T i p p e r I D < / K e y > < / a : K e y > < a : V a l u e   i : t y p e = " D i a g r a m D i s p l a y N o d e V i e w S t a t e " > < H e i g h t > 1 5 0 < / H e i g h t > < I s E x p a n d e d > t r u e < / I s E x p a n d e d > < W i d t h > 2 0 0 < / W i d t h > < / a : V a l u e > < / a : K e y V a l u e O f D i a g r a m O b j e c t K e y a n y T y p e z b w N T n L X > < a : K e y V a l u e O f D i a g r a m O b j e c t K e y a n y T y p e z b w N T n L X > < a : K e y > < K e y > T a b l e s \ T i p p e r L a d d e r P o s i t i o n s \ C o l u m n s \ R o u n d N u m < / K e y > < / a : K e y > < a : V a l u e   i : t y p e = " D i a g r a m D i s p l a y N o d e V i e w S t a t e " > < H e i g h t > 1 5 0 < / H e i g h t > < I s E x p a n d e d > t r u e < / I s E x p a n d e d > < W i d t h > 2 0 0 < / W i d t h > < / a : V a l u e > < / a : K e y V a l u e O f D i a g r a m O b j e c t K e y a n y T y p e z b w N T n L X > < a : K e y V a l u e O f D i a g r a m O b j e c t K e y a n y T y p e z b w N T n L X > < a : K e y > < K e y > T a b l e s \ T i p p e r L a d d e r P o s i t i o n s \ C o l u m n s \ L a d d e r P o s < / K e y > < / a : K e y > < a : V a l u e   i : t y p e = " D i a g r a m D i s p l a y N o d e V i e w S t a t e " > < H e i g h t > 1 5 0 < / H e i g h t > < I s E x p a n d e d > t r u e < / I s E x p a n d e d > < W i d t h > 2 0 0 < / W i d t h > < / a : V a l u e > < / a : K e y V a l u e O f D i a g r a m O b j e c t K e y a n y T y p e z b w N T n L X > < a : K e y V a l u e O f D i a g r a m O b j e c t K e y a n y T y p e z b w N T n L X > < a : K e y > < K e y > T a b l e s \ T i p p e r L a d d e r P o s i t i o n s \ C o l u m n s \ T i p p i n g P o i n t s < / K e y > < / a : K e y > < a : V a l u e   i : t y p e = " D i a g r a m D i s p l a y N o d e V i e w S t a t e " > < H e i g h t > 1 5 0 < / H e i g h t > < I s E x p a n d e d > t r u e < / I s E x p a n d e d > < W i d t h > 2 0 0 < / W i d t h > < / a : V a l u e > < / a : K e y V a l u e O f D i a g r a m O b j e c t K e y a n y T y p e z b w N T n L X > < a : K e y V a l u e O f D i a g r a m O b j e c t K e y a n y T y p e z b w N T n L X > < a : K e y > < K e y > T a b l e s \ T i p p e r L a d d e r P o s i t i o n s \ C o l u m n s \ C o m p e t i t i o n I D < / K e y > < / a : K e y > < a : V a l u e   i : t y p e = " D i a g r a m D i s p l a y N o d e V i e w S t a t e " > < H e i g h t > 1 5 0 < / H e i g h t > < I s E x p a n d e d > t r u e < / I s E x p a n d e d > < W i d t h > 2 0 0 < / W i d t h > < / a : V a l u e > < / a : K e y V a l u e O f D i a g r a m O b j e c t K e y a n y T y p e z b w N T n L X > < a : K e y V a l u e O f D i a g r a m O b j e c t K e y a n y T y p e z b w N T n L X > < a : K e y > < K e y > R e l a t i o n s h i p s \ & l t ; T a b l e s \ R o u n d T i p s \ C o l u m n s \ T i p p e r I D & g t ; - & l t ; T a b l e s \ T i p p e r s \ C o l u m n s \ T i p p e r I D & g t ; < / K e y > < / a : K e y > < a : V a l u e   i : t y p e = " D i a g r a m D i s p l a y L i n k V i e w S t a t e " > < A u t o m a t i o n P r o p e r t y H e l p e r T e x t > E n d   p o i n t   1 :   ( 1 3 7 3 . 8 0 7 6 2 1 1 3 5 3 3 , 7 4 . 9 9 9 9 9 9 7 8 0 5 5 7 ) .   E n d   p o i n t   2 :   ( 1 4 7 1 . 7 1 1 4 3 1 7 0 3 , 3 4 4 . 4 1 1 1 3 1 7 8 0 5 5 7 )   < / A u t o m a t i o n P r o p e r t y H e l p e r T e x t > < L a y e d O u t > t r u e < / L a y e d O u t > < P o i n t s   x m l n s : b = " h t t p : / / s c h e m a s . d a t a c o n t r a c t . o r g / 2 0 0 4 / 0 7 / S y s t e m . W i n d o w s " > < b : P o i n t > < b : _ x > 1 3 7 3 . 8 0 7 6 2 1 1 3 5 3 3 1 6 < / b : _ x > < b : _ y > 7 4 . 9 9 9 9 9 9 7 8 0 5 5 7 0 3 3 < / b : _ y > < / b : P o i n t > < b : P o i n t > < b : _ x > 1 4 2 0 . 7 5 9 5 2 6 5 < / b : _ x > < b : _ y > 7 4 . 9 9 9 9 9 9 7 8 0 5 5 7 0 1 9 < / b : _ y > < / b : P o i n t > < b : P o i n t > < b : _ x > 1 4 2 2 . 7 5 9 5 2 6 5 < / b : _ x > < b : _ y > 7 6 . 9 9 9 9 9 9 7 8 0 5 5 7 0 1 9 < / b : _ y > < / b : P o i n t > < b : P o i n t > < b : _ x > 1 4 2 2 . 7 5 9 5 2 6 5 < / b : _ x > < b : _ y > 3 4 2 . 4 1 1 1 3 1 7 8 0 5 5 7 < / b : _ y > < / b : P o i n t > < b : P o i n t > < b : _ x > 1 4 2 4 . 7 5 9 5 2 6 5 < / b : _ x > < b : _ y > 3 4 4 . 4 1 1 1 3 1 7 8 0 5 5 7 < / b : _ y > < / b : P o i n t > < b : P o i n t > < b : _ x > 1 4 7 1 . 7 1 1 4 3 1 7 0 2 9 9 7 3 < / b : _ x > < b : _ y > 3 4 4 . 4 1 1 1 3 1 7 8 0 5 5 7 < / b : _ y > < / b : P o i n t > < / P o i n t s > < / a : V a l u e > < / a : K e y V a l u e O f D i a g r a m O b j e c t K e y a n y T y p e z b w N T n L X > < a : K e y V a l u e O f D i a g r a m O b j e c t K e y a n y T y p e z b w N T n L X > < a : K e y > < K e y > R e l a t i o n s h i p s \ & l t ; T a b l e s \ R o u n d T i p s \ C o l u m n s \ T i p p e r I D & g t ; - & l t ; T a b l e s \ T i p p e r s \ C o l u m n s \ T i p p e r I D & g t ; \ F K < / K e y > < / a : K e y > < a : V a l u e   i : t y p e = " D i a g r a m D i s p l a y L i n k E n d p o i n t V i e w S t a t e " > < H e i g h t > 1 6 < / H e i g h t > < L a b e l L o c a t i o n   x m l n s : b = " h t t p : / / s c h e m a s . d a t a c o n t r a c t . o r g / 2 0 0 4 / 0 7 / S y s t e m . W i n d o w s " > < b : _ x > 1 3 5 7 . 8 0 7 6 2 1 1 3 5 3 3 1 6 < / b : _ x > < b : _ y > 6 6 . 9 9 9 9 9 9 7 8 0 5 5 7 0 3 3 < / b : _ y > < / L a b e l L o c a t i o n > < L o c a t i o n   x m l n s : b = " h t t p : / / s c h e m a s . d a t a c o n t r a c t . o r g / 2 0 0 4 / 0 7 / S y s t e m . W i n d o w s " > < b : _ x > 1 3 5 7 . 8 0 7 6 2 1 1 3 5 3 3 1 6 < / b : _ x > < b : _ y > 7 4 . 9 9 9 9 9 9 7 8 0 5 5 7 0 1 9 < / b : _ y > < / L o c a t i o n > < S h a p e R o t a t e A n g l e > 5 . 6 8 4 3 4 1 8 8 6 0 8 0 8 0 1 5 E - 1 4 < / S h a p e R o t a t e A n g l e > < W i d t h > 1 6 < / W i d t h > < / a : V a l u e > < / a : K e y V a l u e O f D i a g r a m O b j e c t K e y a n y T y p e z b w N T n L X > < a : K e y V a l u e O f D i a g r a m O b j e c t K e y a n y T y p e z b w N T n L X > < a : K e y > < K e y > R e l a t i o n s h i p s \ & l t ; T a b l e s \ R o u n d T i p s \ C o l u m n s \ T i p p e r I D & g t ; - & l t ; T a b l e s \ T i p p e r s \ C o l u m n s \ T i p p e r I D & g t ; \ P K < / K e y > < / a : K e y > < a : V a l u e   i : t y p e = " D i a g r a m D i s p l a y L i n k E n d p o i n t V i e w S t a t e " > < H e i g h t > 1 6 < / H e i g h t > < L a b e l L o c a t i o n   x m l n s : b = " h t t p : / / s c h e m a s . d a t a c o n t r a c t . o r g / 2 0 0 4 / 0 7 / S y s t e m . W i n d o w s " > < b : _ x > 1 4 7 1 . 7 1 1 4 3 1 7 0 2 9 9 7 3 < / b : _ x > < b : _ y > 3 3 6 . 4 1 1 1 3 1 7 8 0 5 5 7 < / b : _ y > < / L a b e l L o c a t i o n > < L o c a t i o n   x m l n s : b = " h t t p : / / s c h e m a s . d a t a c o n t r a c t . o r g / 2 0 0 4 / 0 7 / S y s t e m . W i n d o w s " > < b : _ x > 1 4 8 7 . 7 1 1 4 3 1 7 0 2 9 9 7 3 < / b : _ x > < b : _ y > 3 4 4 . 4 1 1 1 3 1 7 8 0 5 5 7 < / b : _ y > < / L o c a t i o n > < S h a p e R o t a t e A n g l e > 1 8 0 < / S h a p e R o t a t e A n g l e > < W i d t h > 1 6 < / W i d t h > < / a : V a l u e > < / a : K e y V a l u e O f D i a g r a m O b j e c t K e y a n y T y p e z b w N T n L X > < a : K e y V a l u e O f D i a g r a m O b j e c t K e y a n y T y p e z b w N T n L X > < a : K e y > < K e y > R e l a t i o n s h i p s \ & l t ; T a b l e s \ R o u n d T i p s \ C o l u m n s \ T i p p e r I D & g t ; - & l t ; T a b l e s \ T i p p e r s \ C o l u m n s \ T i p p e r I D & g t ; \ C r o s s F i l t e r < / K e y > < / a : K e y > < a : V a l u e   i : t y p e = " D i a g r a m D i s p l a y L i n k C r o s s F i l t e r V i e w S t a t e " > < P o i n t s   x m l n s : b = " h t t p : / / s c h e m a s . d a t a c o n t r a c t . o r g / 2 0 0 4 / 0 7 / S y s t e m . W i n d o w s " > < b : P o i n t > < b : _ x > 1 3 7 3 . 8 0 7 6 2 1 1 3 5 3 3 1 6 < / b : _ x > < b : _ y > 7 4 . 9 9 9 9 9 9 7 8 0 5 5 7 0 3 3 < / b : _ y > < / b : P o i n t > < b : P o i n t > < b : _ x > 1 4 2 0 . 7 5 9 5 2 6 5 < / b : _ x > < b : _ y > 7 4 . 9 9 9 9 9 9 7 8 0 5 5 7 0 1 9 < / b : _ y > < / b : P o i n t > < b : P o i n t > < b : _ x > 1 4 2 2 . 7 5 9 5 2 6 5 < / b : _ x > < b : _ y > 7 6 . 9 9 9 9 9 9 7 8 0 5 5 7 0 1 9 < / b : _ y > < / b : P o i n t > < b : P o i n t > < b : _ x > 1 4 2 2 . 7 5 9 5 2 6 5 < / b : _ x > < b : _ y > 3 4 2 . 4 1 1 1 3 1 7 8 0 5 5 7 < / b : _ y > < / b : P o i n t > < b : P o i n t > < b : _ x > 1 4 2 4 . 7 5 9 5 2 6 5 < / b : _ x > < b : _ y > 3 4 4 . 4 1 1 1 3 1 7 8 0 5 5 7 < / b : _ y > < / b : P o i n t > < b : P o i n t > < b : _ x > 1 4 7 1 . 7 1 1 4 3 1 7 0 2 9 9 7 3 < / b : _ x > < b : _ y > 3 4 4 . 4 1 1 1 3 1 7 8 0 5 5 7 < / b : _ y > < / b : P o i n t > < / P o i n t s > < / a : V a l u e > < / a : K e y V a l u e O f D i a g r a m O b j e c t K e y a n y T y p e z b w N T n L X > < a : K e y V a l u e O f D i a g r a m O b j e c t K e y a n y T y p e z b w N T n L X > < a : K e y > < K e y > R e l a t i o n s h i p s \ & l t ; T a b l e s \ T i p p e r L a d d e r P o s i t i o n s \ C o l u m n s \ T i p p e r I D & g t ; - & l t ; T a b l e s \ T i p p e r s \ C o l u m n s \ T i p p e r I D & g t ; < / K e y > < / a : K e y > < a : V a l u e   i : t y p e = " D i a g r a m D i s p l a y L i n k V i e w S t a t e " > < A u t o m a t i o n P r o p e r t y H e l p e r T e x t > E n d   p o i n t   1 :   ( 1 8 0 1 . 6 1 5 2 4 2 2 7 0 6 6 , 5 6 4 . 2 4 6 1 6 5 7 8 0 5 5 7 ) .   E n d   p o i n t   2 :   ( 1 7 0 3 . 7 1 1 4 3 1 7 0 3 , 3 4 4 . 4 1 1 1 3 1 7 8 0 5 5 7 )   < / A u t o m a t i o n P r o p e r t y H e l p e r T e x t > < L a y e d O u t > t r u e < / L a y e d O u t > < P o i n t s   x m l n s : b = " h t t p : / / s c h e m a s . d a t a c o n t r a c t . o r g / 2 0 0 4 / 0 7 / S y s t e m . W i n d o w s " > < b : P o i n t > < b : _ x > 1 8 0 1 . 6 1 5 2 4 2 2 7 0 6 6 3 2 < / b : _ x > < b : _ y > 5 6 4 . 2 4 6 1 6 5 7 8 0 5 5 7 < / b : _ y > < / b : P o i n t > < b : P o i n t > < b : _ x > 1 7 5 4 . 6 6 3 3 3 7 < / b : _ x > < b : _ y > 5 6 4 . 2 4 6 1 6 5 7 8 0 5 5 7 < / b : _ y > < / b : P o i n t > < b : P o i n t > < b : _ x > 1 7 5 2 . 6 6 3 3 3 7 < / b : _ x > < b : _ y > 5 6 2 . 2 4 6 1 6 5 7 8 0 5 5 7 < / b : _ y > < / b : P o i n t > < b : P o i n t > < b : _ x > 1 7 5 2 . 6 6 3 3 3 7 < / b : _ x > < b : _ y > 3 4 6 . 4 1 1 1 3 1 7 8 0 5 5 7 < / b : _ y > < / b : P o i n t > < b : P o i n t > < b : _ x > 1 7 5 0 . 6 6 3 3 3 7 < / b : _ x > < b : _ y > 3 4 4 . 4 1 1 1 3 1 7 8 0 5 5 7 < / b : _ y > < / b : P o i n t > < b : P o i n t > < b : _ x > 1 7 0 3 . 7 1 1 4 3 1 7 0 2 9 9 7 3 < / b : _ x > < b : _ y > 3 4 4 . 4 1 1 1 3 1 7 8 0 5 5 7 < / b : _ y > < / b : P o i n t > < / P o i n t s > < / a : V a l u e > < / a : K e y V a l u e O f D i a g r a m O b j e c t K e y a n y T y p e z b w N T n L X > < a : K e y V a l u e O f D i a g r a m O b j e c t K e y a n y T y p e z b w N T n L X > < a : K e y > < K e y > R e l a t i o n s h i p s \ & l t ; T a b l e s \ T i p p e r L a d d e r P o s i t i o n s \ C o l u m n s \ T i p p e r I D & g t ; - & l t ; T a b l e s \ T i p p e r s \ C o l u m n s \ T i p p e r I D & g t ; \ F K < / K e y > < / a : K e y > < a : V a l u e   i : t y p e = " D i a g r a m D i s p l a y L i n k E n d p o i n t V i e w S t a t e " > < H e i g h t > 1 6 < / H e i g h t > < L a b e l L o c a t i o n   x m l n s : b = " h t t p : / / s c h e m a s . d a t a c o n t r a c t . o r g / 2 0 0 4 / 0 7 / S y s t e m . W i n d o w s " > < b : _ x > 1 8 0 1 . 6 1 5 2 4 2 2 7 0 6 6 3 2 < / b : _ x > < b : _ y > 5 5 6 . 2 4 6 1 6 5 7 8 0 5 5 7 < / b : _ y > < / L a b e l L o c a t i o n > < L o c a t i o n   x m l n s : b = " h t t p : / / s c h e m a s . d a t a c o n t r a c t . o r g / 2 0 0 4 / 0 7 / S y s t e m . W i n d o w s " > < b : _ x > 1 8 1 7 . 6 1 5 2 4 2 2 7 0 6 6 3 2 < / b : _ x > < b : _ y > 5 6 4 . 2 4 6 1 6 5 7 8 0 5 5 7 < / b : _ y > < / L o c a t i o n > < S h a p e R o t a t e A n g l e > 1 8 0 < / S h a p e R o t a t e A n g l e > < W i d t h > 1 6 < / W i d t h > < / a : V a l u e > < / a : K e y V a l u e O f D i a g r a m O b j e c t K e y a n y T y p e z b w N T n L X > < a : K e y V a l u e O f D i a g r a m O b j e c t K e y a n y T y p e z b w N T n L X > < a : K e y > < K e y > R e l a t i o n s h i p s \ & l t ; T a b l e s \ T i p p e r L a d d e r P o s i t i o n s \ C o l u m n s \ T i p p e r I D & g t ; - & l t ; T a b l e s \ T i p p e r s \ C o l u m n s \ T i p p e r I D & g t ; \ P K < / K e y > < / a : K e y > < a : V a l u e   i : t y p e = " D i a g r a m D i s p l a y L i n k E n d p o i n t V i e w S t a t e " > < H e i g h t > 1 6 < / H e i g h t > < L a b e l L o c a t i o n   x m l n s : b = " h t t p : / / s c h e m a s . d a t a c o n t r a c t . o r g / 2 0 0 4 / 0 7 / S y s t e m . W i n d o w s " > < b : _ x > 1 6 8 7 . 7 1 1 4 3 1 7 0 2 9 9 7 3 < / b : _ x > < b : _ y > 3 3 6 . 4 1 1 1 3 1 7 8 0 5 5 7 < / b : _ y > < / L a b e l L o c a t i o n > < L o c a t i o n   x m l n s : b = " h t t p : / / s c h e m a s . d a t a c o n t r a c t . o r g / 2 0 0 4 / 0 7 / S y s t e m . W i n d o w s " > < b : _ x > 1 6 8 7 . 7 1 1 4 3 1 7 0 2 9 9 7 3 < / b : _ x > < b : _ y > 3 4 4 . 4 1 1 1 3 1 7 8 0 5 5 7 < / b : _ y > < / L o c a t i o n > < S h a p e R o t a t e A n g l e > 3 6 0 < / S h a p e R o t a t e A n g l e > < W i d t h > 1 6 < / W i d t h > < / a : V a l u e > < / a : K e y V a l u e O f D i a g r a m O b j e c t K e y a n y T y p e z b w N T n L X > < a : K e y V a l u e O f D i a g r a m O b j e c t K e y a n y T y p e z b w N T n L X > < a : K e y > < K e y > R e l a t i o n s h i p s \ & l t ; T a b l e s \ T i p p e r L a d d e r P o s i t i o n s \ C o l u m n s \ T i p p e r I D & g t ; - & l t ; T a b l e s \ T i p p e r s \ C o l u m n s \ T i p p e r I D & g t ; \ C r o s s F i l t e r < / K e y > < / a : K e y > < a : V a l u e   i : t y p e = " D i a g r a m D i s p l a y L i n k C r o s s F i l t e r V i e w S t a t e " > < P o i n t s   x m l n s : b = " h t t p : / / s c h e m a s . d a t a c o n t r a c t . o r g / 2 0 0 4 / 0 7 / S y s t e m . W i n d o w s " > < b : P o i n t > < b : _ x > 1 8 0 1 . 6 1 5 2 4 2 2 7 0 6 6 3 2 < / b : _ x > < b : _ y > 5 6 4 . 2 4 6 1 6 5 7 8 0 5 5 7 < / b : _ y > < / b : P o i n t > < b : P o i n t > < b : _ x > 1 7 5 4 . 6 6 3 3 3 7 < / b : _ x > < b : _ y > 5 6 4 . 2 4 6 1 6 5 7 8 0 5 5 7 < / b : _ y > < / b : P o i n t > < b : P o i n t > < b : _ x > 1 7 5 2 . 6 6 3 3 3 7 < / b : _ x > < b : _ y > 5 6 2 . 2 4 6 1 6 5 7 8 0 5 5 7 < / b : _ y > < / b : P o i n t > < b : P o i n t > < b : _ x > 1 7 5 2 . 6 6 3 3 3 7 < / b : _ x > < b : _ y > 3 4 6 . 4 1 1 1 3 1 7 8 0 5 5 7 < / b : _ y > < / b : P o i n t > < b : P o i n t > < b : _ x > 1 7 5 0 . 6 6 3 3 3 7 < / b : _ x > < b : _ y > 3 4 4 . 4 1 1 1 3 1 7 8 0 5 5 7 < / b : _ y > < / b : P o i n t > < b : P o i n t > < b : _ x > 1 7 0 3 . 7 1 1 4 3 1 7 0 2 9 9 7 3 < / b : _ x > < b : _ y > 3 4 4 . 4 1 1 1 3 1 7 8 0 5 5 7 < / b : _ y > < / b : P o i n t > < / P o i n t s > < / a : V a l u e > < / a : K e y V a l u e O f D i a g r a m O b j e c t K e y a n y T y p e z b w N T n L X > < / V i e w S t a t e s > < / D i a g r a m M a n a g e r . S e r i a l i z a b l e D i a g r a m > < / A r r a y O f D i a g r a m M a n a g e r . S e r i a l i z a b l e D i a g r a m > ] ] > < / C u s t o m C o n t e n t > < / G e m i n i > 
</file>

<file path=customXml/item14.xml>��< ? x m l   v e r s i o n = " 1 . 0 "   e n c o d i n g = " U T F - 1 6 " ? > < G e m i n i   x m l n s = " h t t p : / / g e m i n i / p i v o t c u s t o m i z a t i o n / T a b l e X M L _ z T i p p i n g R e s u l t s W i n n e r T h i s R o u n d _ 2 a 3 d 3 d 6 4 - f 5 9 f - 4 5 b 8 - b 0 c e - 9 d 7 3 4 c 8 c a a 1 a " > < C u s t o m C o n t e n t > < ! [ C D A T A [ < T a b l e W i d g e t G r i d S e r i a l i z a t i o n   x m l n s : x s d = " h t t p : / / w w w . w 3 . o r g / 2 0 0 1 / X M L S c h e m a "   x m l n s : x s i = " h t t p : / / w w w . w 3 . o r g / 2 0 0 1 / X M L S c h e m a - i n s t a n c e " > < C o l u m n S u g g e s t e d T y p e   / > < C o l u m n F o r m a t   / > < C o l u m n A c c u r a c y   / > < C o l u m n C u r r e n c y S y m b o l   / > < C o l u m n P o s i t i v e P a t t e r n   / > < C o l u m n N e g a t i v e P a t t e r n   / > < C o l u m n W i d t h s > < i t e m > < k e y > < s t r i n g > T i p p e r I D < / s t r i n g > < / k e y > < v a l u e > < i n t > 8 9 < / i n t > < / v a l u e > < / i t e m > < i t e m > < k e y > < s t r i n g > F i r s t N a m e < / s t r i n g > < / k e y > < v a l u e > < i n t > 1 0 0 < / i n t > < / v a l u e > < / i t e m > < i t e m > < k e y > < s t r i n g > S u r n a m e < / s t r i n g > < / k e y > < v a l u e > < i n t > 9 1 < / i n t > < / v a l u e > < / i t e m > < i t e m > < k e y > < s t r i n g > R o u n d N u m < / s t r i n g > < / k e y > < v a l u e > < i n t > 1 0 6 < / i n t > < / v a l u e > < / i t e m > < i t e m > < k e y > < s t r i n g > T h i s R o u n d T i p p i n g P o i n t s < / s t r i n g > < / k e y > < v a l u e > < i n t > 1 8 6 < / i n t > < / v a l u e > < / i t e m > < i t e m > < k e y > < s t r i n g > T o t a l P o i n t s G a m e 1 < / s t r i n g > < / k e y > < v a l u e > < i n t > 1 4 8 < / i n t > < / v a l u e > < / i t e m > < i t e m > < k e y > < s t r i n g > T i p s E n t e r e d < / s t r i n g > < / k e y > < v a l u e > < i n t > 1 1 0 < / i n t > < / v a l u e > < / i t e m > < i t e m > < k e y > < s t r i n g > G a m e 1 P o i n t s D i f f < / s t r i n g > < / k e y > < v a l u e > < i n t > 1 4 0 < / i n t > < / v a l u e > < / i t e m > < / C o l u m n W i d t h s > < C o l u m n D i s p l a y I n d e x > < i t e m > < k e y > < s t r i n g > T i p p e r I D < / s t r i n g > < / k e y > < v a l u e > < i n t > 0 < / i n t > < / v a l u e > < / i t e m > < i t e m > < k e y > < s t r i n g > F i r s t N a m e < / s t r i n g > < / k e y > < v a l u e > < i n t > 1 < / i n t > < / v a l u e > < / i t e m > < i t e m > < k e y > < s t r i n g > S u r n a m e < / s t r i n g > < / k e y > < v a l u e > < i n t > 2 < / i n t > < / v a l u e > < / i t e m > < i t e m > < k e y > < s t r i n g > R o u n d N u m < / s t r i n g > < / k e y > < v a l u e > < i n t > 3 < / i n t > < / v a l u e > < / i t e m > < i t e m > < k e y > < s t r i n g > T h i s R o u n d T i p p i n g P o i n t s < / s t r i n g > < / k e y > < v a l u e > < i n t > 4 < / i n t > < / v a l u e > < / i t e m > < i t e m > < k e y > < s t r i n g > T o t a l P o i n t s G a m e 1 < / s t r i n g > < / k e y > < v a l u e > < i n t > 5 < / i n t > < / v a l u e > < / i t e m > < i t e m > < k e y > < s t r i n g > T i p s E n t e r e d < / s t r i n g > < / k e y > < v a l u e > < i n t > 6 < / i n t > < / v a l u e > < / i t e m > < i t e m > < k e y > < s t r i n g > G a m e 1 P o i n t s D i f f < / s t r i n g > < / k e y > < v a l u e > < i n t > 7 < / 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6.xml>��< ? x m l   v e r s i o n = " 1 . 0 "   e n c o d i n g = " U T F - 1 6 " ? > < G e m i n i   x m l n s = " h t t p : / / g e m i n i / p i v o t c u s t o m i z a t i o n / I s S a n d b o x E m b e d d e d " > < C u s t o m C o n t e n t > < ! [ C D A T A [ y e s ] ] > < / C u s t o m C o n t e n t > < / G e m i n i > 
</file>

<file path=customXml/item17.xml>��< ? x m l   v e r s i o n = " 1 . 0 "   e n c o d i n g = " U T F - 1 6 " ? > < G e m i n i   x m l n s = " h t t p : / / g e m i n i / p i v o t c u s t o m i z a t i o n / S h o w H i d d e n " > < C u s t o m C o n t e n t > < ! [ C D A T A [ T r u e ] ] > < / 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 z H o t T i p s U s e d 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 z H o t T i p s U s e d 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 C o l u m n s \ O p t i o n N a m e < / K e y > < / a : K e y > < a : V a l u e   i : t y p e = " T a b l e W i d g e t B a s e V i e w S t a t e " / > < / a : K e y V a l u e O f D i a g r a m O b j e c t K e y a n y T y p e z b w N T n L X > < a : K e y V a l u e O f D i a g r a m O b j e c t K e y a n y T y p e z b w N T n L X > < a : K e y > < K e y > C o l u m n s \ O p t i o n V a l u e < / K e y > < / a : K e y > < a : V a l u e   i : t y p e = " T a b l e W i d g e t B a s e V i e w S t a t e " / > < / a : K e y V a l u e O f D i a g r a m O b j e c t K e y a n y T y p e z b w N T n L X > < a : K e y V a l u e O f D i a g r a m O b j e c t K e y a n y T y p e z b w N T n L X > < a : K e y > < K e y > C o l u m n s \ T i p p e r I D < / K e y > < / a : K e y > < a : V a l u e   i : t y p e = " T a b l e W i d g e t B a s e V i e w S t a t e " / > < / a : K e y V a l u e O f D i a g r a m O b j e c t K e y a n y T y p e z b w N T n L X > < a : K e y V a l u e O f D i a g r a m O b j e c t K e y a n y T y p e z b w N T n L X > < a : K e y > < K e y > C o l u m n s \ R o u n d N u m < / K e y > < / a : K e y > < a : V a l u e   i : t y p e = " T a b l e W i d g e t B a s e V i e w S t a t e " / > < / a : K e y V a l u e O f D i a g r a m O b j e c t K e y a n y T y p e z b w N T n L X > < a : K e y V a l u e O f D i a g r a m O b j e c t K e y a n y T y p e z b w N T n L X > < a : K e y > < K e y > C o l u m n s \ H o t T i p T e a m I D 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 z T i p p i n g R e s u l t s W i n n e r T h i s R o u n d 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 z T i p p i n g R e s u l t s W i n n e r T h i s R o u n d 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 C o l u m n s \ T i p p e r I D < / K e y > < / a : K e y > < a : V a l u e   i : t y p e = " T a b l e W i d g e t B a s e V i e w S t a t e " / > < / a : K e y V a l u e O f D i a g r a m O b j e c t K e y a n y T y p e z b w N T n L X > < a : K e y V a l u e O f D i a g r a m O b j e c t K e y a n y T y p e z b w N T n L X > < a : K e y > < K e y > C o l u m n s \ F i r s t N a m e < / K e y > < / a : K e y > < a : V a l u e   i : t y p e = " T a b l e W i d g e t B a s e V i e w S t a t e " / > < / a : K e y V a l u e O f D i a g r a m O b j e c t K e y a n y T y p e z b w N T n L X > < a : K e y V a l u e O f D i a g r a m O b j e c t K e y a n y T y p e z b w N T n L X > < a : K e y > < K e y > C o l u m n s \ S u r n a m e < / K e y > < / a : K e y > < a : V a l u e   i : t y p e = " T a b l e W i d g e t B a s e V i e w S t a t e " / > < / a : K e y V a l u e O f D i a g r a m O b j e c t K e y a n y T y p e z b w N T n L X > < a : K e y V a l u e O f D i a g r a m O b j e c t K e y a n y T y p e z b w N T n L X > < a : K e y > < K e y > C o l u m n s \ R o u n d N u m < / K e y > < / a : K e y > < a : V a l u e   i : t y p e = " T a b l e W i d g e t B a s e V i e w S t a t e " / > < / a : K e y V a l u e O f D i a g r a m O b j e c t K e y a n y T y p e z b w N T n L X > < a : K e y V a l u e O f D i a g r a m O b j e c t K e y a n y T y p e z b w N T n L X > < a : K e y > < K e y > C o l u m n s \ T h i s R o u n d T i p p i n g P o i n t s < / K e y > < / a : K e y > < a : V a l u e   i : t y p e = " T a b l e W i d g e t B a s e V i e w S t a t e " / > < / a : K e y V a l u e O f D i a g r a m O b j e c t K e y a n y T y p e z b w N T n L X > < a : K e y V a l u e O f D i a g r a m O b j e c t K e y a n y T y p e z b w N T n L X > < a : K e y > < K e y > C o l u m n s \ T o t a l P o i n t s G a m e 1 < / K e y > < / a : K e y > < a : V a l u e   i : t y p e = " T a b l e W i d g e t B a s e V i e w S t a t e " / > < / a : K e y V a l u e O f D i a g r a m O b j e c t K e y a n y T y p e z b w N T n L X > < a : K e y V a l u e O f D i a g r a m O b j e c t K e y a n y T y p e z b w N T n L X > < a : K e y > < K e y > C o l u m n s \ T i p s E n t e r e d < / K e y > < / a : K e y > < a : V a l u e   i : t y p e = " T a b l e W i d g e t B a s e V i e w S t a t e " / > < / a : K e y V a l u e O f D i a g r a m O b j e c t K e y a n y T y p e z b w N T n L X > < a : K e y V a l u e O f D i a g r a m O b j e c t K e y a n y T y p e z b w N T n L X > < a : K e y > < K e y > C o l u m n s \ G a m e 1 P o i n t s D i f f < / 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 z T i p p i n g R e s u l t s W i n n e r T h i s R o u n d P a i d 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 z T i p p i n g R e s u l t s W i n n e r T h i s R o u n d P a i d 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 C o l u m n s \ T i p p e r I D < / K e y > < / a : K e y > < a : V a l u e   i : t y p e = " T a b l e W i d g e t B a s e V i e w S t a t e " / > < / a : K e y V a l u e O f D i a g r a m O b j e c t K e y a n y T y p e z b w N T n L X > < a : K e y V a l u e O f D i a g r a m O b j e c t K e y a n y T y p e z b w N T n L X > < a : K e y > < K e y > C o l u m n s \ F i r s t N a m e < / K e y > < / a : K e y > < a : V a l u e   i : t y p e = " T a b l e W i d g e t B a s e V i e w S t a t e " / > < / a : K e y V a l u e O f D i a g r a m O b j e c t K e y a n y T y p e z b w N T n L X > < a : K e y V a l u e O f D i a g r a m O b j e c t K e y a n y T y p e z b w N T n L X > < a : K e y > < K e y > C o l u m n s \ S u r n a m e < / K e y > < / a : K e y > < a : V a l u e   i : t y p e = " T a b l e W i d g e t B a s e V i e w S t a t e " / > < / a : K e y V a l u e O f D i a g r a m O b j e c t K e y a n y T y p e z b w N T n L X > < a : K e y V a l u e O f D i a g r a m O b j e c t K e y a n y T y p e z b w N T n L X > < a : K e y > < K e y > C o l u m n s \ R o u n d N u m < / K e y > < / a : K e y > < a : V a l u e   i : t y p e = " T a b l e W i d g e t B a s e V i e w S t a t e " / > < / a : K e y V a l u e O f D i a g r a m O b j e c t K e y a n y T y p e z b w N T n L X > < a : K e y V a l u e O f D i a g r a m O b j e c t K e y a n y T y p e z b w N T n L X > < a : K e y > < K e y > C o l u m n s \ T h i s R o u n d T i p p i n g P o i n t s < / K e y > < / a : K e y > < a : V a l u e   i : t y p e = " T a b l e W i d g e t B a s e V i e w S t a t e " / > < / a : K e y V a l u e O f D i a g r a m O b j e c t K e y a n y T y p e z b w N T n L X > < a : K e y V a l u e O f D i a g r a m O b j e c t K e y a n y T y p e z b w N T n L X > < a : K e y > < K e y > C o l u m n s \ T o t a l P o i n t s G a m e 1 < / K e y > < / a : K e y > < a : V a l u e   i : t y p e = " T a b l e W i d g e t B a s e V i e w S t a t e " / > < / a : K e y V a l u e O f D i a g r a m O b j e c t K e y a n y T y p e z b w N T n L X > < a : K e y V a l u e O f D i a g r a m O b j e c t K e y a n y T y p e z b w N T n L X > < a : K e y > < K e y > C o l u m n s \ T i p s E n t e r e d < / K e y > < / a : K e y > < a : V a l u e   i : t y p e = " T a b l e W i d g e t B a s e V i e w S t a t e " / > < / a : K e y V a l u e O f D i a g r a m O b j e c t K e y a n y T y p e z b w N T n L X > < a : K e y V a l u e O f D i a g r a m O b j e c t K e y a n y T y p e z b w N T n L X > < a : K e y > < K e y > C o l u m n s \ G a m e 1 P o i n t s D i f f < / 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L i n k e d T a b l e U p d a t e M o d e " > < C u s t o m C o n t e n t > < ! [ C D A T A [ T r u e ] ] > < / C u s t o m C o n t e n t > < / G e m i n i > 
</file>

<file path=customXml/item3.xml>��< ? x m l   v e r s i o n = " 1 . 0 "   e n c o d i n g = " U T F - 1 6 " ? > < G e m i n i   x m l n s = " h t t p : / / g e m i n i / p i v o t c u s t o m i z a t i o n / P o w e r P i v o t V e r s i o n " > < C u s t o m C o n t e n t > < ! [ C D A T A [ 2 0 1 5 . 1 3 0 . 1 6 0 5 . 6 0 2 ] ] > < / 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 2 0 2 2 - 0 7 - 0 3 T 2 2 : 3 9 : 1 5 . 1 1 2 2 8 6 + 1 0 : 0 0 < / L a s t P r o c e s s e d T i m e > < / D a t a M o d e l i n g S a n d b o x . S e r i a l i z e d S a n d b o x E r r o r C a c h e > ] ] > < / C u s t o m C o n t e n t > < / G e m i n i > 
</file>

<file path=customXml/item5.xml>��< ? x m l   v e r s i o n = " 1 . 0 "   e n c o d i n g = " U T F - 1 6 " ? > < G e m i n i   x m l n s = " h t t p : / / g e m i n i / p i v o t c u s t o m i z a t i o n / T a b l e X M L _ z T i p p i n g R e s u l t s W i n n e r T h i s R o u n d P a i d _ b a d f 3 0 a 8 - 0 d 2 8 - 4 b e 0 - 8 5 1 4 - 7 3 6 8 0 d 9 3 7 e 4 f " > < C u s t o m C o n t e n t > < ! [ C D A T A [ < T a b l e W i d g e t G r i d S e r i a l i z a t i o n   x m l n s : x s d = " h t t p : / / w w w . w 3 . o r g / 2 0 0 1 / X M L S c h e m a "   x m l n s : x s i = " h t t p : / / w w w . w 3 . o r g / 2 0 0 1 / X M L S c h e m a - i n s t a n c e " > < C o l u m n S u g g e s t e d T y p e   / > < C o l u m n F o r m a t   / > < C o l u m n A c c u r a c y   / > < C o l u m n C u r r e n c y S y m b o l   / > < C o l u m n P o s i t i v e P a t t e r n   / > < C o l u m n N e g a t i v e P a t t e r n   / > < C o l u m n W i d t h s > < i t e m > < k e y > < s t r i n g > T i p p e r I D < / s t r i n g > < / k e y > < v a l u e > < i n t > 8 9 < / i n t > < / v a l u e > < / i t e m > < i t e m > < k e y > < s t r i n g > F i r s t N a m e < / s t r i n g > < / k e y > < v a l u e > < i n t > 1 0 0 < / i n t > < / v a l u e > < / i t e m > < i t e m > < k e y > < s t r i n g > S u r n a m e < / s t r i n g > < / k e y > < v a l u e > < i n t > 9 1 < / i n t > < / v a l u e > < / i t e m > < i t e m > < k e y > < s t r i n g > R o u n d N u m < / s t r i n g > < / k e y > < v a l u e > < i n t > 1 0 6 < / i n t > < / v a l u e > < / i t e m > < i t e m > < k e y > < s t r i n g > T h i s R o u n d T i p p i n g P o i n t s < / s t r i n g > < / k e y > < v a l u e > < i n t > 1 8 6 < / i n t > < / v a l u e > < / i t e m > < i t e m > < k e y > < s t r i n g > T o t a l P o i n t s G a m e 1 < / s t r i n g > < / k e y > < v a l u e > < i n t > 1 4 8 < / i n t > < / v a l u e > < / i t e m > < i t e m > < k e y > < s t r i n g > T i p s E n t e r e d < / s t r i n g > < / k e y > < v a l u e > < i n t > 1 1 0 < / i n t > < / v a l u e > < / i t e m > < i t e m > < k e y > < s t r i n g > G a m e 1 P o i n t s D i f f < / s t r i n g > < / k e y > < v a l u e > < i n t > 1 4 0 < / i n t > < / v a l u e > < / i t e m > < / C o l u m n W i d t h s > < C o l u m n D i s p l a y I n d e x > < i t e m > < k e y > < s t r i n g > T i p p e r I D < / s t r i n g > < / k e y > < v a l u e > < i n t > 0 < / i n t > < / v a l u e > < / i t e m > < i t e m > < k e y > < s t r i n g > F i r s t N a m e < / s t r i n g > < / k e y > < v a l u e > < i n t > 1 < / i n t > < / v a l u e > < / i t e m > < i t e m > < k e y > < s t r i n g > S u r n a m e < / s t r i n g > < / k e y > < v a l u e > < i n t > 2 < / i n t > < / v a l u e > < / i t e m > < i t e m > < k e y > < s t r i n g > R o u n d N u m < / s t r i n g > < / k e y > < v a l u e > < i n t > 3 < / i n t > < / v a l u e > < / i t e m > < i t e m > < k e y > < s t r i n g > T h i s R o u n d T i p p i n g P o i n t s < / s t r i n g > < / k e y > < v a l u e > < i n t > 4 < / i n t > < / v a l u e > < / i t e m > < i t e m > < k e y > < s t r i n g > T o t a l P o i n t s G a m e 1 < / s t r i n g > < / k e y > < v a l u e > < i n t > 5 < / i n t > < / v a l u e > < / i t e m > < i t e m > < k e y > < s t r i n g > T i p s E n t e r e d < / s t r i n g > < / k e y > < v a l u e > < i n t > 6 < / i n t > < / v a l u e > < / i t e m > < i t e m > < k e y > < s t r i n g > G a m e 1 P o i n t s D i f f < / s t r i n g > < / k e y > < v a l u e > < i n t > 7 < / 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S a n d b o x N o n E m p t y " > < C u s t o m C o n t e n t > < ! [ C D A T A [ 1 ] ] > < / C u s t o m C o n t e n t > < / G e m i n i > 
</file>

<file path=customXml/item7.xml>��< ? x m l   v e r s i o n = " 1 . 0 "   e n c o d i n g = " U T F - 1 6 " ? > < G e m i n i   x m l n s = " h t t p : / / g e m i n i / p i v o t c u s t o m i z a t i o n / T a b l e O r d e r " > < C u s t o m C o n t e n t > < ! [ C D A T A [ z H o t T i p s U s e d _ 5 0 f 6 4 c 5 8 - 9 7 7 a - 4 6 a 5 - a 9 e e - 7 6 0 5 6 c 1 4 f 3 8 e , z T i p p i n g R e s u l t s W i n n e r T h i s R o u n d _ 2 a 3 d 3 d 6 4 - f 5 9 f - 4 5 b 8 - b 0 c e - 9 d 7 3 4 c 8 c a a 1 a , z T i p p i n g R e s u l t s W i n n e r T h i s R o u n d P a i d _ b a d f 3 0 a 8 - 0 d 2 8 - 4 b e 0 - 8 5 1 4 - 7 3 6 8 0 d 9 3 7 e 4 f , R o u n d T i p s , T i p p e r s , T i p p e r L a d d e r P o s i t i o n s ] ] > < / 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 z H o t T i p s U s e d _ 5 0 f 6 4 c 5 8 - 9 7 7 a - 4 6 a 5 - a 9 e e - 7 6 0 5 6 c 1 4 f 3 8 e < / K e y > < V a l u e   x m l n s : a = " h t t p : / / s c h e m a s . d a t a c o n t r a c t . o r g / 2 0 0 4 / 0 7 / M i c r o s o f t . A n a l y s i s S e r v i c e s . C o m m o n " > < a : H a s F o c u s > t r u e < / a : H a s F o c u s > < a : S i z e A t D p i 9 6 > 1 1 3 < / a : S i z e A t D p i 9 6 > < a : V i s i b l e > t r u e < / a : V i s i b l e > < / V a l u e > < / K e y V a l u e O f s t r i n g S a n d b o x E d i t o r . M e a s u r e G r i d S t a t e S c d E 3 5 R y > < K e y V a l u e O f s t r i n g S a n d b o x E d i t o r . M e a s u r e G r i d S t a t e S c d E 3 5 R y > < K e y > z T i p p i n g R e s u l t s W i n n e r T h i s R o u n d _ 2 a 3 d 3 d 6 4 - f 5 9 f - 4 5 b 8 - b 0 c e - 9 d 7 3 4 c 8 c a a 1 a < / K e y > < V a l u e   x m l n s : a = " h t t p : / / s c h e m a s . d a t a c o n t r a c t . o r g / 2 0 0 4 / 0 7 / M i c r o s o f t . A n a l y s i s S e r v i c e s . C o m m o n " > < a : H a s F o c u s > t r u e < / a : H a s F o c u s > < a : S i z e A t D p i 9 6 > 1 1 3 < / a : S i z e A t D p i 9 6 > < a : V i s i b l e > t r u e < / a : V i s i b l e > < / V a l u e > < / K e y V a l u e O f s t r i n g S a n d b o x E d i t o r . M e a s u r e G r i d S t a t e S c d E 3 5 R y > < K e y V a l u e O f s t r i n g S a n d b o x E d i t o r . M e a s u r e G r i d S t a t e S c d E 3 5 R y > < K e y > z T i p p i n g R e s u l t s W i n n e r T h i s R o u n d P a i d _ b a d f 3 0 a 8 - 0 d 2 8 - 4 b e 0 - 8 5 1 4 - 7 3 6 8 0 d 9 3 7 e 4 f < / 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9.xml>��< ? x m l   v e r s i o n = " 1 . 0 "   e n c o d i n g = " u t f - 1 6 " ? > < D a t a M a s h u p   s q m i d = " 5 3 5 7 9 7 d 2 - d e 8 0 - 4 a f d - 8 2 f f - c 5 8 a 1 d 5 8 8 7 e f "   x m l n s = " h t t p : / / s c h e m a s . m i c r o s o f t . c o m / D a t a M a s h u p " > A A A A A A s D A A B Q S w M E F A A C A A g A 1 W V y W H O o Z H W k A A A A 9 g A A A B I A H A B D b 2 5 m a W c v U G F j a 2 F n Z S 5 4 b W w g o h g A K K A U A A A A A A A A A A A A A A A A A A A A A A A A A A A A h Y 9 B D o I w F E S v Q r q n L d U Y Q k q J c S u J i d G 4 b U q F R v g Y W i x 3 c + G R v I I Y R d 2 5 n D d v M X O / 3 n g 2 N H V w 0 Z 0 1 L a Q o w h Q F G l R b G C h T 1 L t j G K N M 8 I 1 U J 1 n q Y J T B J o M t U l Q 5 d 0 4 I 8 d 5 j P 8 N t V x J G a U Q O + X q r K t 1 I 9 J H N f z k 0 Y J 0 E p Z H g + 9 c Y w X D E 5 n j B Y k w 5 m S D P D X w F N u 5 9 t j + Q r / r a 9 Z 0 W G s L l j p M p c v L + I B 5 Q S w M E F A A C A A g A 1 W V y 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V l c l g o i k e 4 D g A A A B E A A A A T A B w A R m 9 y b X V s Y X M v U 2 V j d G l v b j E u b S C i G A A o o B Q A A A A A A A A A A A A A A A A A A A A A A A A A A A A r T k 0 u y c z P U w i G 0 I b W A F B L A Q I t A B Q A A g A I A N V l c l h z q G R 1 p A A A A P Y A A A A S A A A A A A A A A A A A A A A A A A A A A A B D b 2 5 m a W c v U G F j a 2 F n Z S 5 4 b W x Q S w E C L Q A U A A I A C A D V Z X J Y U 3 I 4 L J s A A A D h A A A A E w A A A A A A A A A A A A A A A A D w A A A A W 0 N v b n R l b n R f V H l w Z X N d L n h t b F B L A Q I t A B Q A A g A I A N V l c l g o i k e 4 D g A A A B E A A A A T A A A A A A A A A A A A A A A A A N g B A A B G b 3 J t d W x h c y 9 T Z W N 0 a W 9 u M S 5 t U E s F B g A A A A A D A A M A w g A A A D M C A A A A A D 0 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V 2 9 y a 2 J v b 2 t H c m 9 1 c F R 5 c G U + U H V i b G l j P C 9 X b 3 J r Y m 9 v a 0 d y b 3 V w V H l w Z T 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d C 9 l + X L 0 G 0 O z c t O r + P 8 F W g A A A A A C A A A A A A A D Z g A A w A A A A B A A A A C 9 q M + J T 5 b G D z e A 2 u l L Y q I 5 A A A A A A S A A A C g A A A A E A A A A O O y 0 H c t / J L r m d 0 b y y 9 T C y 1 Q A A A A p Z 4 5 j b 9 J L / b I L R 4 x w 8 J Y 7 8 x j 3 6 9 p 9 Y 4 j B C a y 3 F x x M u s c Z L H d N E l E w g i a e j B V y S t b J z y I + 2 1 z 7 0 Z w y A g c K O / n p O h Y K n z R Q y R n M t t A 0 r R c u O k U A A A A Z 2 u q o I j p s m H P 9 I A u S c 7 A h j p D e i I = < / D a t a M a s h u p > 
</file>

<file path=customXml/itemProps1.xml><?xml version="1.0" encoding="utf-8"?>
<ds:datastoreItem xmlns:ds="http://schemas.openxmlformats.org/officeDocument/2006/customXml" ds:itemID="{C45D5CDF-50BC-42A4-94D1-6C070D010A69}">
  <ds:schemaRefs>
    <ds:schemaRef ds:uri="http://gemini/pivotcustomization/ClientWindowXML"/>
  </ds:schemaRefs>
</ds:datastoreItem>
</file>

<file path=customXml/itemProps10.xml><?xml version="1.0" encoding="utf-8"?>
<ds:datastoreItem xmlns:ds="http://schemas.openxmlformats.org/officeDocument/2006/customXml" ds:itemID="{0FB43DFE-C0BC-4284-892C-6E43F5911F3B}">
  <ds:schemaRefs>
    <ds:schemaRef ds:uri="http://gemini/pivotcustomization/TableXML_zHotTipsUsed_50f64c58-977a-46a5-a9ee-76056c14f38e"/>
  </ds:schemaRefs>
</ds:datastoreItem>
</file>

<file path=customXml/itemProps11.xml><?xml version="1.0" encoding="utf-8"?>
<ds:datastoreItem xmlns:ds="http://schemas.openxmlformats.org/officeDocument/2006/customXml" ds:itemID="{7AE16758-9AC4-46D5-BEAA-9236C2B50BF3}">
  <ds:schemaRefs>
    <ds:schemaRef ds:uri="http://gemini/pivotcustomization/ShowImplicitMeasures"/>
  </ds:schemaRefs>
</ds:datastoreItem>
</file>

<file path=customXml/itemProps12.xml><?xml version="1.0" encoding="utf-8"?>
<ds:datastoreItem xmlns:ds="http://schemas.openxmlformats.org/officeDocument/2006/customXml" ds:itemID="{E75A3104-E85B-438A-949D-8F7598E97337}">
  <ds:schemaRefs>
    <ds:schemaRef ds:uri="http://gemini/pivotcustomization/ManualCalcMode"/>
  </ds:schemaRefs>
</ds:datastoreItem>
</file>

<file path=customXml/itemProps13.xml><?xml version="1.0" encoding="utf-8"?>
<ds:datastoreItem xmlns:ds="http://schemas.openxmlformats.org/officeDocument/2006/customXml" ds:itemID="{491C1B98-2D75-46BA-9D63-F3486E7CA598}">
  <ds:schemaRefs>
    <ds:schemaRef ds:uri="http://gemini/pivotcustomization/Diagrams"/>
  </ds:schemaRefs>
</ds:datastoreItem>
</file>

<file path=customXml/itemProps14.xml><?xml version="1.0" encoding="utf-8"?>
<ds:datastoreItem xmlns:ds="http://schemas.openxmlformats.org/officeDocument/2006/customXml" ds:itemID="{EA7382E1-DF0F-485A-AB7F-62236A456D16}">
  <ds:schemaRefs>
    <ds:schemaRef ds:uri="http://gemini/pivotcustomization/TableXML_zTippingResultsWinnerThisRound_2a3d3d64-f59f-45b8-b0ce-9d734c8caa1a"/>
  </ds:schemaRefs>
</ds:datastoreItem>
</file>

<file path=customXml/itemProps15.xml><?xml version="1.0" encoding="utf-8"?>
<ds:datastoreItem xmlns:ds="http://schemas.openxmlformats.org/officeDocument/2006/customXml" ds:itemID="{4A28B336-1F82-4BA4-AF18-5BBCED504E37}">
  <ds:schemaRefs>
    <ds:schemaRef ds:uri="http://gemini/pivotcustomization/FormulaBarState"/>
  </ds:schemaRefs>
</ds:datastoreItem>
</file>

<file path=customXml/itemProps16.xml><?xml version="1.0" encoding="utf-8"?>
<ds:datastoreItem xmlns:ds="http://schemas.openxmlformats.org/officeDocument/2006/customXml" ds:itemID="{49C1AC30-35EE-4376-99C6-00267A690663}">
  <ds:schemaRefs>
    <ds:schemaRef ds:uri="http://gemini/pivotcustomization/IsSandboxEmbedded"/>
  </ds:schemaRefs>
</ds:datastoreItem>
</file>

<file path=customXml/itemProps17.xml><?xml version="1.0" encoding="utf-8"?>
<ds:datastoreItem xmlns:ds="http://schemas.openxmlformats.org/officeDocument/2006/customXml" ds:itemID="{406052E4-2C79-4404-9E60-AE72088E04F2}">
  <ds:schemaRefs>
    <ds:schemaRef ds:uri="http://gemini/pivotcustomization/ShowHidden"/>
  </ds:schemaRefs>
</ds:datastoreItem>
</file>

<file path=customXml/itemProps18.xml><?xml version="1.0" encoding="utf-8"?>
<ds:datastoreItem xmlns:ds="http://schemas.openxmlformats.org/officeDocument/2006/customXml" ds:itemID="{E7572393-80FF-44EA-A348-5FC16D6E881B}">
  <ds:schemaRefs>
    <ds:schemaRef ds:uri="http://gemini/pivotcustomization/RelationshipAutoDetectionEnabled"/>
  </ds:schemaRefs>
</ds:datastoreItem>
</file>

<file path=customXml/itemProps19.xml><?xml version="1.0" encoding="utf-8"?>
<ds:datastoreItem xmlns:ds="http://schemas.openxmlformats.org/officeDocument/2006/customXml" ds:itemID="{90DAB8A0-A2E9-4D1E-AE6D-F30BC161ED46}">
  <ds:schemaRefs>
    <ds:schemaRef ds:uri="http://gemini/pivotcustomization/TableWidget"/>
  </ds:schemaRefs>
</ds:datastoreItem>
</file>

<file path=customXml/itemProps2.xml><?xml version="1.0" encoding="utf-8"?>
<ds:datastoreItem xmlns:ds="http://schemas.openxmlformats.org/officeDocument/2006/customXml" ds:itemID="{1FDE7B49-98B7-4BB5-AA06-8E8197C713A8}">
  <ds:schemaRefs>
    <ds:schemaRef ds:uri="http://gemini/pivotcustomization/LinkedTableUpdateMode"/>
  </ds:schemaRefs>
</ds:datastoreItem>
</file>

<file path=customXml/itemProps3.xml><?xml version="1.0" encoding="utf-8"?>
<ds:datastoreItem xmlns:ds="http://schemas.openxmlformats.org/officeDocument/2006/customXml" ds:itemID="{A61C739A-D22A-467D-8DB7-625EF2D50062}">
  <ds:schemaRefs>
    <ds:schemaRef ds:uri="http://gemini/pivotcustomization/PowerPivotVersion"/>
  </ds:schemaRefs>
</ds:datastoreItem>
</file>

<file path=customXml/itemProps4.xml><?xml version="1.0" encoding="utf-8"?>
<ds:datastoreItem xmlns:ds="http://schemas.openxmlformats.org/officeDocument/2006/customXml" ds:itemID="{83D7DA67-73F4-4776-B604-84F0F3261582}">
  <ds:schemaRefs>
    <ds:schemaRef ds:uri="http://gemini/pivotcustomization/ErrorCache"/>
  </ds:schemaRefs>
</ds:datastoreItem>
</file>

<file path=customXml/itemProps5.xml><?xml version="1.0" encoding="utf-8"?>
<ds:datastoreItem xmlns:ds="http://schemas.openxmlformats.org/officeDocument/2006/customXml" ds:itemID="{DF2BB54B-2876-4539-9306-8A1CDC53804E}">
  <ds:schemaRefs>
    <ds:schemaRef ds:uri="http://gemini/pivotcustomization/TableXML_zTippingResultsWinnerThisRoundPaid_badf30a8-0d28-4be0-8514-73680d937e4f"/>
  </ds:schemaRefs>
</ds:datastoreItem>
</file>

<file path=customXml/itemProps6.xml><?xml version="1.0" encoding="utf-8"?>
<ds:datastoreItem xmlns:ds="http://schemas.openxmlformats.org/officeDocument/2006/customXml" ds:itemID="{ED4B1294-01A6-4041-9BBD-E4515F577C9D}">
  <ds:schemaRefs>
    <ds:schemaRef ds:uri="http://gemini/pivotcustomization/SandboxNonEmpty"/>
  </ds:schemaRefs>
</ds:datastoreItem>
</file>

<file path=customXml/itemProps7.xml><?xml version="1.0" encoding="utf-8"?>
<ds:datastoreItem xmlns:ds="http://schemas.openxmlformats.org/officeDocument/2006/customXml" ds:itemID="{1B8DC3A5-12C6-4B2B-A0D0-51B5A2749B05}">
  <ds:schemaRefs>
    <ds:schemaRef ds:uri="http://gemini/pivotcustomization/TableOrder"/>
  </ds:schemaRefs>
</ds:datastoreItem>
</file>

<file path=customXml/itemProps8.xml><?xml version="1.0" encoding="utf-8"?>
<ds:datastoreItem xmlns:ds="http://schemas.openxmlformats.org/officeDocument/2006/customXml" ds:itemID="{E506EF31-9EE3-4B45-868B-F4BCF3CAD263}">
  <ds:schemaRefs>
    <ds:schemaRef ds:uri="http://gemini/pivotcustomization/MeasureGridState"/>
  </ds:schemaRefs>
</ds:datastoreItem>
</file>

<file path=customXml/itemProps9.xml><?xml version="1.0" encoding="utf-8"?>
<ds:datastoreItem xmlns:ds="http://schemas.openxmlformats.org/officeDocument/2006/customXml" ds:itemID="{D79D7CA7-B59E-41D3-BBDC-E4EDFF29A1A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39</vt:i4>
      </vt:variant>
      <vt:variant>
        <vt:lpstr>Charts</vt:lpstr>
      </vt:variant>
      <vt:variant>
        <vt:i4>1</vt:i4>
      </vt:variant>
      <vt:variant>
        <vt:lpstr>Named Ranges</vt:lpstr>
      </vt:variant>
      <vt:variant>
        <vt:i4>22</vt:i4>
      </vt:variant>
    </vt:vector>
  </HeadingPairs>
  <TitlesOfParts>
    <vt:vector size="62" baseType="lpstr">
      <vt:lpstr>Results</vt:lpstr>
      <vt:lpstr>PowerTipping</vt:lpstr>
      <vt:lpstr>GroupResults</vt:lpstr>
      <vt:lpstr>Stats</vt:lpstr>
      <vt:lpstr>Hot Tip Teams Used</vt:lpstr>
      <vt:lpstr>Hot Tip Teams Remaining</vt:lpstr>
      <vt:lpstr>Groups</vt:lpstr>
      <vt:lpstr>zTippingResultsByGroup</vt:lpstr>
      <vt:lpstr>TeamLadderPositions2</vt:lpstr>
      <vt:lpstr>GroupMemberships</vt:lpstr>
      <vt:lpstr>ThisRoundNum2</vt:lpstr>
      <vt:lpstr>RoundTips</vt:lpstr>
      <vt:lpstr>Matches</vt:lpstr>
      <vt:lpstr>Scratchpad</vt:lpstr>
      <vt:lpstr>TeamLadderPositions (2)</vt:lpstr>
      <vt:lpstr>zInvalidWildcards</vt:lpstr>
      <vt:lpstr>zInvalidTips</vt:lpstr>
      <vt:lpstr>zHotTipResetRound</vt:lpstr>
      <vt:lpstr>Options</vt:lpstr>
      <vt:lpstr>zTippingResultsByQuarter</vt:lpstr>
      <vt:lpstr>zTippingResultsByTeamFollowed</vt:lpstr>
      <vt:lpstr>zInvalidHotTips</vt:lpstr>
      <vt:lpstr>zTippingResults</vt:lpstr>
      <vt:lpstr>Matches (2)</vt:lpstr>
      <vt:lpstr>zTippingResultsThisRound</vt:lpstr>
      <vt:lpstr>zHotTipSurvivors</vt:lpstr>
      <vt:lpstr>zHotTipSurvivorsPreviousRound</vt:lpstr>
      <vt:lpstr>zHotTipTeamsUsed</vt:lpstr>
      <vt:lpstr>Tippers</vt:lpstr>
      <vt:lpstr>TipperLadderPositions</vt:lpstr>
      <vt:lpstr>zTippingResultsPower</vt:lpstr>
      <vt:lpstr>zTippingResultsByRegion</vt:lpstr>
      <vt:lpstr>zTippingResultsByGender</vt:lpstr>
      <vt:lpstr>zLadder10yr</vt:lpstr>
      <vt:lpstr>zTippingResultsWinnerThisRound</vt:lpstr>
      <vt:lpstr>Teams</vt:lpstr>
      <vt:lpstr>zTippingResultsWinnerThisRoundP</vt:lpstr>
      <vt:lpstr>Sheet1</vt:lpstr>
      <vt:lpstr>Sheet3</vt:lpstr>
      <vt:lpstr>LadderRoundByRound</vt:lpstr>
      <vt:lpstr>zTippingResultsByGroup!FirstRow</vt:lpstr>
      <vt:lpstr>FirstRow</vt:lpstr>
      <vt:lpstr>zTippingResultsByGroup!GroupID</vt:lpstr>
      <vt:lpstr>GroupID</vt:lpstr>
      <vt:lpstr>HotTipResetRound</vt:lpstr>
      <vt:lpstr>GroupResults!InTheMoneyRank</vt:lpstr>
      <vt:lpstr>PowerTipping!InTheMoneyRank</vt:lpstr>
      <vt:lpstr>zTippingResultsByGroup!InTheMoneyRank</vt:lpstr>
      <vt:lpstr>InTheMoneyRank</vt:lpstr>
      <vt:lpstr>PaidRoundNum</vt:lpstr>
      <vt:lpstr>GroupResults!Print_Area</vt:lpstr>
      <vt:lpstr>GroupResults!Print_Titles</vt:lpstr>
      <vt:lpstr>PowerTipping!Print_Titles</vt:lpstr>
      <vt:lpstr>Results!Print_Titles</vt:lpstr>
      <vt:lpstr>GroupResults!TheRoundNum</vt:lpstr>
      <vt:lpstr>PowerTipping!TheRoundNum</vt:lpstr>
      <vt:lpstr>TheRoundNum</vt:lpstr>
      <vt:lpstr>ThisRoundNum</vt:lpstr>
      <vt:lpstr>WinnerMustBePaid</vt:lpstr>
      <vt:lpstr>WinnerThisRoundMsg</vt:lpstr>
      <vt:lpstr>WinnerThisRoundPaidMsg</vt:lpstr>
      <vt:lpstr>WinnerTipperIDs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Craig Owens</dc:creator>
  <cp:keywords/>
  <dc:description/>
  <cp:lastModifiedBy>Gerry</cp:lastModifiedBy>
  <cp:revision/>
  <cp:lastPrinted>2023-04-10T10:58:02Z</cp:lastPrinted>
  <dcterms:created xsi:type="dcterms:W3CDTF">2022-04-03T05:03:29Z</dcterms:created>
  <dcterms:modified xsi:type="dcterms:W3CDTF">2024-03-18T03:10:55Z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9efa9f-42fe-4312-9503-c89a219c0830_Enabled">
    <vt:lpwstr>true</vt:lpwstr>
  </property>
  <property fmtid="{D5CDD505-2E9C-101B-9397-08002B2CF9AE}" pid="3" name="MSIP_Label_f49efa9f-42fe-4312-9503-c89a219c0830_SetDate">
    <vt:lpwstr>2024-03-18T02:03:01Z</vt:lpwstr>
  </property>
  <property fmtid="{D5CDD505-2E9C-101B-9397-08002B2CF9AE}" pid="4" name="MSIP_Label_f49efa9f-42fe-4312-9503-c89a219c0830_Method">
    <vt:lpwstr>Standard</vt:lpwstr>
  </property>
  <property fmtid="{D5CDD505-2E9C-101B-9397-08002B2CF9AE}" pid="5" name="MSIP_Label_f49efa9f-42fe-4312-9503-c89a219c0830_Name">
    <vt:lpwstr>MM RESTRICTED</vt:lpwstr>
  </property>
  <property fmtid="{D5CDD505-2E9C-101B-9397-08002B2CF9AE}" pid="6" name="MSIP_Label_f49efa9f-42fe-4312-9503-c89a219c0830_SiteId">
    <vt:lpwstr>a2bed0c4-5957-4f73-b0c2-a811407590fb</vt:lpwstr>
  </property>
  <property fmtid="{D5CDD505-2E9C-101B-9397-08002B2CF9AE}" pid="7" name="MSIP_Label_f49efa9f-42fe-4312-9503-c89a219c0830_ActionId">
    <vt:lpwstr>2e4540ec-ea54-422a-a7b9-63e9ac8c945c</vt:lpwstr>
  </property>
  <property fmtid="{D5CDD505-2E9C-101B-9397-08002B2CF9AE}" pid="8" name="MSIP_Label_f49efa9f-42fe-4312-9503-c89a219c0830_ContentBits">
    <vt:lpwstr>0</vt:lpwstr>
  </property>
</Properties>
</file>